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ackupFile="1" defaultThemeVersion="124226"/>
  <bookViews>
    <workbookView xWindow="480" yWindow="30" windowWidth="11355" windowHeight="9210"/>
  </bookViews>
  <sheets>
    <sheet name="S106_Agreements_Date_Period_Sea" sheetId="1" r:id="rId1"/>
  </sheets>
  <definedNames>
    <definedName name="S106_Agreements_Date_Period_Search">S106_Agreements_Date_Period_Sea!$A$2:$AK$14</definedName>
  </definedNames>
  <calcPr calcId="125725"/>
</workbook>
</file>

<file path=xl/calcChain.xml><?xml version="1.0" encoding="utf-8"?>
<calcChain xmlns="http://schemas.openxmlformats.org/spreadsheetml/2006/main">
  <c r="AB14" i="1"/>
  <c r="AF20"/>
  <c r="AF19"/>
  <c r="AF18"/>
  <c r="AB4" l="1"/>
  <c r="AF4" s="1"/>
  <c r="AB5"/>
  <c r="AF5" s="1"/>
  <c r="AB12"/>
  <c r="AF12" s="1"/>
  <c r="AB9"/>
  <c r="AF9" s="1"/>
  <c r="AB6"/>
  <c r="AF6" s="1"/>
  <c r="AB10"/>
  <c r="AF10" s="1"/>
  <c r="AB13"/>
  <c r="AF13" s="1"/>
  <c r="AB8"/>
  <c r="AF8" s="1"/>
  <c r="AB7"/>
  <c r="AF7" s="1"/>
  <c r="AB11"/>
  <c r="AF11" s="1"/>
  <c r="AF14"/>
  <c r="AB3"/>
  <c r="V14"/>
</calcChain>
</file>

<file path=xl/sharedStrings.xml><?xml version="1.0" encoding="utf-8"?>
<sst xmlns="http://schemas.openxmlformats.org/spreadsheetml/2006/main" count="161" uniqueCount="129">
  <si>
    <t>Area</t>
  </si>
  <si>
    <t>Developer Name</t>
  </si>
  <si>
    <t>Agreement Date</t>
  </si>
  <si>
    <t>Deed Number</t>
  </si>
  <si>
    <t>Site Address</t>
  </si>
  <si>
    <t>Status Descriptions</t>
  </si>
  <si>
    <t>Diary Date</t>
  </si>
  <si>
    <t>Planning Officer</t>
  </si>
  <si>
    <t>Subject Matter</t>
  </si>
  <si>
    <t>Plan Applic No</t>
  </si>
  <si>
    <t>Plan Applic Expiry</t>
  </si>
  <si>
    <t>Department</t>
  </si>
  <si>
    <t>RO</t>
  </si>
  <si>
    <t>Time Limited</t>
  </si>
  <si>
    <t>Details</t>
  </si>
  <si>
    <t>Index Linked</t>
  </si>
  <si>
    <t>Amount due</t>
  </si>
  <si>
    <t>SumOfAmount Paid</t>
  </si>
  <si>
    <t>Amount Outstanding</t>
  </si>
  <si>
    <t>Torquay</t>
  </si>
  <si>
    <t>CDS (Superstores International) Ltd</t>
  </si>
  <si>
    <t>The Range _x000D_
250 Babbacombe Road_x000D_
Torquay</t>
  </si>
  <si>
    <t>Contribution(s) Fully Paid</t>
  </si>
  <si>
    <t>p/2014/0901</t>
  </si>
  <si>
    <t>Miscellaneous</t>
  </si>
  <si>
    <t>WEF 01/04/2003 Do Not Use</t>
  </si>
  <si>
    <t>Legal Fee</t>
  </si>
  <si>
    <t>Enviro - Transport</t>
  </si>
  <si>
    <t>Geoff Coleman</t>
  </si>
  <si>
    <t>Enviro - Highway</t>
  </si>
  <si>
    <t>Patrick Carney</t>
  </si>
  <si>
    <t>Mark D Pratt</t>
  </si>
  <si>
    <t>Land Adj No 7 (playground) Glebeland Way, Torquay, Devon TQ2 7RP</t>
  </si>
  <si>
    <t>Construction on one split level 4-bedroom detached house with assocaited parking</t>
  </si>
  <si>
    <t>Monies received 28/4/15</t>
  </si>
  <si>
    <t>Environmental Public Open/Green Space</t>
  </si>
  <si>
    <t>Ian Williams</t>
  </si>
  <si>
    <t>Environmental Waste Management</t>
  </si>
  <si>
    <t>Steve Bowden</t>
  </si>
  <si>
    <t>Brixham</t>
  </si>
  <si>
    <t>Mr C &amp; Mrs S Withers</t>
  </si>
  <si>
    <t>Land 97 King Street _x000D_
Brixham</t>
  </si>
  <si>
    <t>Demolition of garage &amp; erection of new dwelling</t>
  </si>
  <si>
    <t>P/2014/0538 &amp;  P/2015/0425</t>
  </si>
  <si>
    <t>Paignton</t>
  </si>
  <si>
    <t>Betty Ann Williams</t>
  </si>
  <si>
    <t>Land at Barton Pines Holiday Park, Blagdon Road/ West Lane, Paignton. TQ3 3YG</t>
  </si>
  <si>
    <t>Development Started</t>
  </si>
  <si>
    <t>Helen Addison</t>
  </si>
  <si>
    <t>formation of 41 Holiday Units &amp; leisure facilities &amp; 9 residential apartments in accordance with 2008 or 2009 permission as amended by 2013&amp; the 2014 permission._x000D_
Holiday units mean 2 to 41</t>
  </si>
  <si>
    <t>P/2008/1217 P/2009/0479 P/2012/0461 P2014/0470</t>
  </si>
  <si>
    <t>Planning Monitoring Contribution</t>
  </si>
  <si>
    <t>Ivan Woodcock</t>
  </si>
  <si>
    <t>Monitoring contribution of £10000.00 (index linked) to be paid prior to first occupation of any of the units.  For the purpose of monitoring compliance with and enforcement of the holiday use restrictions and on-site provisions of the Landscape Management Plan.</t>
  </si>
  <si>
    <t>Mr R &amp;  Mrs P Richards</t>
  </si>
  <si>
    <t>Broadsand House_x000D_
Bascombe Road/Dartmouth Road_x000D_
Brixham</t>
  </si>
  <si>
    <t>Alexis Moran</t>
  </si>
  <si>
    <t>residential development to form 6 dwellings under planning app P/2015/0192</t>
  </si>
  <si>
    <t>P/2008/1400/PA &amp; P/2009/1014 &amp; P/2013/0360 &amp; P2015/0192</t>
  </si>
  <si>
    <t>windy corner junction improvements</t>
  </si>
  <si>
    <t>Youth Enquiry Services Brixham Ltd</t>
  </si>
  <si>
    <t>Stapleton House 19 New Road_x000D_
Brixham</t>
  </si>
  <si>
    <t>Carly Perkins</t>
  </si>
  <si>
    <t>formation of 3 flats</t>
  </si>
  <si>
    <t>P/2015/0233</t>
  </si>
  <si>
    <t>Corbyn Apartments Ltd</t>
  </si>
  <si>
    <t>Land at Corbyn Lodge, Torbay Road, Torquay.</t>
  </si>
  <si>
    <t>Mike Smith</t>
  </si>
  <si>
    <t>17 self catering holiday flats change of use for 8 flats from holiday let to residential use</t>
  </si>
  <si>
    <t>V/2013/0004 V/2015/0003</t>
  </si>
  <si>
    <t>payable on first occupation of residential unit</t>
  </si>
  <si>
    <t>McCarthy Contracting &amp; Development Ltd</t>
  </si>
  <si>
    <t>Former Jewsons Site, St James Road, Torquay</t>
  </si>
  <si>
    <t>Development Not Started</t>
  </si>
  <si>
    <t>Ruth Robinson</t>
  </si>
  <si>
    <t>P/2014/1231 Redevelopment of former builders' store to form 24 flats with 20 car parking spaces, and construction of office building: Amended scheme including increasing height of flat building by 1m, deletion of roof garden, adjustment of landscape proposals, reduction in size of, and position of office building with increased car parking levels to serve the office building._x000D_
P/2015/1225 Converion of loft space and part enclosure of roof terrace to form 4 additional apartments, and increase car parking from 20 to 22 spaces</t>
  </si>
  <si>
    <t>P/2014/1231 &amp; P/2015/1225</t>
  </si>
  <si>
    <t>To be used by the council towards the provision os sustainable transport facilites, such as cycle lanes and footpaths, in the vicinity of the site £8,860.00 RPI</t>
  </si>
  <si>
    <t>Messrs F J &amp; R C Honeyfield</t>
  </si>
  <si>
    <t>Land at Walcot, Higher Furzeham Road, Brixham TQ5 8BJ</t>
  </si>
  <si>
    <t>carly perkins</t>
  </si>
  <si>
    <t>demolition of a cottage and formation of residential development comprising of 1 replacement 3 bed dwelling &amp; 5 3 bed terraces dwellings</t>
  </si>
  <si>
    <t>P/2010/1026/PA P/2014/0783</t>
  </si>
  <si>
    <t>To Pay Financial Contributions in two equal instalments of £5925.00 the first instalment to be paid prior to commencement of development and the second instalment to be paid prior to the first occupation of the third dwelling to be occupied</t>
  </si>
  <si>
    <t>Andrew Developments</t>
  </si>
  <si>
    <t>2 Courtland Road, Paignton, TQ3 2AB</t>
  </si>
  <si>
    <t>Gary Crawford</t>
  </si>
  <si>
    <t>Coversion of existing building to form 3 dwelligs, assocaited demolition works and erection of conservatory to rear</t>
  </si>
  <si>
    <t>P/2016/0119</t>
  </si>
  <si>
    <t>Greespace and Recreation (where no onsite public open space) Victoria Park wetland project £6450.50</t>
  </si>
  <si>
    <t>Mr S McCarthy</t>
  </si>
  <si>
    <t>The Stables, Combe Road, Watcombe, Torquay, TQ2 8EQ</t>
  </si>
  <si>
    <t>Redevelopment of existing office and storage premises to provide 8 no dwellings with 7 car parking spaces</t>
  </si>
  <si>
    <t>P/2015/0348</t>
  </si>
  <si>
    <t>Green Space &amp; Recreation</t>
  </si>
  <si>
    <t>Bloor Homes Ltd</t>
  </si>
  <si>
    <t>Former Pontins Wall Park Holiday Centre_x000D_
Wall Park Road &amp; Centry Touring Caravans, Centry Road, Brixham</t>
  </si>
  <si>
    <t>erection of 165 dwellings, touring caravan park, community sports pitch._x000D_
7/7/16 New planning application and revised deed.  Now erection of 173 dwellings including 31 affordable dwellings</t>
  </si>
  <si>
    <t>P/2013/0785- P2016/0057</t>
  </si>
  <si>
    <t>Capital - Affordable Housing</t>
  </si>
  <si>
    <t>Liam Montgomery</t>
  </si>
  <si>
    <t>Off site affordable housing contribution payable in two equal instalments prior to occupation of any dwelling &amp; 82nd dwelling  £26460.00</t>
  </si>
  <si>
    <t xml:space="preserve">Trigger not reached </t>
  </si>
  <si>
    <t>112/6331</t>
  </si>
  <si>
    <t xml:space="preserve">MONIES TRANSFERRED FROM Z112 TO Z6331 </t>
  </si>
  <si>
    <t xml:space="preserve">monies refunded </t>
  </si>
  <si>
    <t xml:space="preserve">Site acceptability </t>
  </si>
  <si>
    <t>Waste</t>
  </si>
  <si>
    <t xml:space="preserve">Affordable houisng_ No/% </t>
  </si>
  <si>
    <t xml:space="preserve">Affordable housing - contributions </t>
  </si>
  <si>
    <t>SDLR</t>
  </si>
  <si>
    <t xml:space="preserve">Sust Transport </t>
  </si>
  <si>
    <t xml:space="preserve">Education </t>
  </si>
  <si>
    <t xml:space="preserve">Lifelong learning </t>
  </si>
  <si>
    <t xml:space="preserve">Greenspace </t>
  </si>
  <si>
    <t xml:space="preserve">Employment </t>
  </si>
  <si>
    <t xml:space="preserve">Monitoring </t>
  </si>
  <si>
    <t>Other</t>
  </si>
  <si>
    <t xml:space="preserve">T/C management </t>
  </si>
  <si>
    <t xml:space="preserve">Admin </t>
  </si>
  <si>
    <t xml:space="preserve">Total </t>
  </si>
  <si>
    <t xml:space="preserve">No of dwelllings  </t>
  </si>
  <si>
    <t>Highway</t>
  </si>
  <si>
    <t>Average per unit</t>
  </si>
  <si>
    <t>Averages</t>
  </si>
  <si>
    <t>1-3 dwellings</t>
  </si>
  <si>
    <t>4-14 dwellings</t>
  </si>
  <si>
    <t>15+ dwellings</t>
  </si>
  <si>
    <t>S106 Obligations agreed April 2015-October 2016</t>
  </si>
</sst>
</file>

<file path=xl/styles.xml><?xml version="1.0" encoding="utf-8"?>
<styleSheet xmlns="http://schemas.openxmlformats.org/spreadsheetml/2006/main">
  <fonts count="8">
    <font>
      <sz val="10"/>
      <name val="MS Sans Serif"/>
    </font>
    <font>
      <sz val="11"/>
      <color theme="1"/>
      <name val="Calibri"/>
      <family val="2"/>
      <scheme val="minor"/>
    </font>
    <font>
      <sz val="10"/>
      <name val="MS Sans Serif"/>
      <family val="2"/>
    </font>
    <font>
      <sz val="10"/>
      <name val="Calibri"/>
      <family val="2"/>
      <scheme val="minor"/>
    </font>
    <font>
      <b/>
      <sz val="10"/>
      <color theme="1"/>
      <name val="Calibri"/>
      <family val="2"/>
      <scheme val="minor"/>
    </font>
    <font>
      <b/>
      <sz val="10"/>
      <name val="Calibri"/>
      <family val="2"/>
      <scheme val="minor"/>
    </font>
    <font>
      <b/>
      <sz val="10"/>
      <name val="Calibri"/>
      <family val="2"/>
    </font>
    <font>
      <b/>
      <sz val="10"/>
      <name val="MS Sans Serif"/>
      <family val="2"/>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0" fontId="2" fillId="0" borderId="0"/>
  </cellStyleXfs>
  <cellXfs count="17">
    <xf numFmtId="0" fontId="0" fillId="0" borderId="0" xfId="0"/>
    <xf numFmtId="0" fontId="0" fillId="0" borderId="0" xfId="0" applyFill="1"/>
    <xf numFmtId="0" fontId="3" fillId="0" borderId="0" xfId="0" applyFont="1" applyFill="1"/>
    <xf numFmtId="0" fontId="3" fillId="0" borderId="0" xfId="0" applyFont="1" applyAlignment="1">
      <alignment wrapText="1"/>
    </xf>
    <xf numFmtId="14" fontId="3" fillId="0" borderId="0" xfId="0" applyNumberFormat="1" applyFont="1" applyAlignment="1" applyProtection="1">
      <alignment vertical="center" wrapText="1"/>
    </xf>
    <xf numFmtId="2" fontId="3" fillId="0" borderId="0" xfId="0" applyNumberFormat="1" applyFont="1" applyAlignment="1">
      <alignment wrapText="1"/>
    </xf>
    <xf numFmtId="4" fontId="3" fillId="0" borderId="0" xfId="0" applyNumberFormat="1" applyFont="1" applyAlignment="1" applyProtection="1">
      <alignment vertical="center" wrapText="1"/>
    </xf>
    <xf numFmtId="0" fontId="3" fillId="0" borderId="0" xfId="0" applyFont="1" applyFill="1" applyAlignment="1">
      <alignment wrapText="1"/>
    </xf>
    <xf numFmtId="14" fontId="3" fillId="0" borderId="0" xfId="0" applyNumberFormat="1" applyFont="1" applyFill="1" applyAlignment="1" applyProtection="1">
      <alignment vertical="center" wrapText="1"/>
    </xf>
    <xf numFmtId="2" fontId="3" fillId="0" borderId="0" xfId="0" applyNumberFormat="1" applyFont="1" applyFill="1" applyAlignment="1">
      <alignment wrapText="1"/>
    </xf>
    <xf numFmtId="4" fontId="3" fillId="0" borderId="0" xfId="0" applyNumberFormat="1" applyFont="1" applyFill="1" applyAlignment="1" applyProtection="1">
      <alignment vertical="center" wrapText="1"/>
    </xf>
    <xf numFmtId="0" fontId="5" fillId="0" borderId="0" xfId="0" applyFont="1" applyAlignment="1">
      <alignment horizontal="left" textRotation="90" wrapText="1"/>
    </xf>
    <xf numFmtId="0" fontId="4" fillId="0" borderId="0" xfId="1" applyFont="1" applyAlignment="1">
      <alignment horizontal="left" textRotation="90" wrapText="1"/>
    </xf>
    <xf numFmtId="0" fontId="4" fillId="0" borderId="0" xfId="1" applyNumberFormat="1" applyFont="1" applyAlignment="1">
      <alignment horizontal="left" textRotation="90" wrapText="1"/>
    </xf>
    <xf numFmtId="0" fontId="6" fillId="0" borderId="0" xfId="0" applyFont="1"/>
    <xf numFmtId="2" fontId="3" fillId="0" borderId="0" xfId="0" applyNumberFormat="1" applyFont="1"/>
    <xf numFmtId="0" fontId="7" fillId="0" borderId="0" xfId="0" applyFont="1"/>
  </cellXfs>
  <cellStyles count="3">
    <cellStyle name="Normal" xfId="0" builtinId="0"/>
    <cellStyle name="Normal 2" xfId="2"/>
    <cellStyle name="Normal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20"/>
  <sheetViews>
    <sheetView tabSelected="1" workbookViewId="0">
      <selection sqref="A1:XFD1048576"/>
    </sheetView>
  </sheetViews>
  <sheetFormatPr defaultRowHeight="12.75"/>
  <cols>
    <col min="2" max="2" width="32.7109375" hidden="1" customWidth="1"/>
    <col min="3" max="3" width="11" hidden="1" customWidth="1"/>
    <col min="4" max="4" width="8.140625" hidden="1" customWidth="1"/>
    <col min="5" max="5" width="42.7109375" customWidth="1"/>
    <col min="6" max="6" width="23.7109375" hidden="1" customWidth="1"/>
    <col min="7" max="7" width="10.7109375" hidden="1" customWidth="1"/>
    <col min="8" max="8" width="0" hidden="1" customWidth="1"/>
    <col min="9" max="9" width="64.42578125" customWidth="1"/>
    <col min="10" max="10" width="12.140625" customWidth="1"/>
    <col min="11" max="11" width="16" hidden="1" customWidth="1"/>
    <col min="12" max="12" width="35" hidden="1" customWidth="1"/>
    <col min="13" max="13" width="3.28515625" bestFit="1" customWidth="1"/>
    <col min="14" max="14" width="7.42578125" bestFit="1" customWidth="1"/>
    <col min="15" max="15" width="3.28515625" bestFit="1" customWidth="1"/>
    <col min="16" max="16" width="8.42578125" bestFit="1" customWidth="1"/>
    <col min="17" max="17" width="3.28515625" bestFit="1" customWidth="1"/>
    <col min="18" max="18" width="8.42578125" bestFit="1" customWidth="1"/>
    <col min="19" max="19" width="9.42578125" bestFit="1" customWidth="1"/>
    <col min="20" max="20" width="3.28515625" bestFit="1" customWidth="1"/>
    <col min="21" max="22" width="8.42578125" bestFit="1" customWidth="1"/>
    <col min="23" max="23" width="3.28515625" bestFit="1" customWidth="1"/>
    <col min="24" max="24" width="8.42578125" bestFit="1" customWidth="1"/>
    <col min="25" max="25" width="6.42578125" bestFit="1" customWidth="1"/>
    <col min="26" max="26" width="3.28515625" bestFit="1" customWidth="1"/>
    <col min="27" max="27" width="8.42578125" bestFit="1" customWidth="1"/>
    <col min="28" max="28" width="9.42578125" bestFit="1" customWidth="1"/>
    <col min="29" max="29" width="5.7109375" bestFit="1" customWidth="1"/>
    <col min="30" max="31" width="0" hidden="1" customWidth="1"/>
    <col min="32" max="32" width="8" customWidth="1"/>
    <col min="33" max="33" width="0" hidden="1" customWidth="1"/>
    <col min="34" max="34" width="6" hidden="1" customWidth="1"/>
    <col min="35" max="35" width="15.140625" hidden="1" customWidth="1"/>
    <col min="36" max="36" width="17.140625" hidden="1" customWidth="1"/>
    <col min="37" max="37" width="45" hidden="1" customWidth="1"/>
  </cols>
  <sheetData>
    <row r="1" spans="1:38">
      <c r="A1" s="16" t="s">
        <v>128</v>
      </c>
    </row>
    <row r="2" spans="1:38" s="11" customFormat="1" ht="58.5" customHeight="1">
      <c r="A2" s="11" t="s">
        <v>0</v>
      </c>
      <c r="B2" s="11" t="s">
        <v>1</v>
      </c>
      <c r="C2" s="11" t="s">
        <v>2</v>
      </c>
      <c r="D2" s="11" t="s">
        <v>3</v>
      </c>
      <c r="E2" s="11" t="s">
        <v>4</v>
      </c>
      <c r="F2" s="11" t="s">
        <v>5</v>
      </c>
      <c r="G2" s="11" t="s">
        <v>6</v>
      </c>
      <c r="H2" s="11" t="s">
        <v>7</v>
      </c>
      <c r="I2" s="11" t="s">
        <v>8</v>
      </c>
      <c r="J2" s="11" t="s">
        <v>9</v>
      </c>
      <c r="K2" s="11" t="s">
        <v>10</v>
      </c>
      <c r="L2" s="11" t="s">
        <v>11</v>
      </c>
      <c r="M2" s="12" t="s">
        <v>106</v>
      </c>
      <c r="N2" s="12" t="s">
        <v>107</v>
      </c>
      <c r="O2" s="12" t="s">
        <v>108</v>
      </c>
      <c r="P2" s="12" t="s">
        <v>109</v>
      </c>
      <c r="Q2" s="12" t="s">
        <v>110</v>
      </c>
      <c r="R2" s="12" t="s">
        <v>122</v>
      </c>
      <c r="S2" s="12" t="s">
        <v>111</v>
      </c>
      <c r="T2" s="12" t="s">
        <v>112</v>
      </c>
      <c r="U2" s="12" t="s">
        <v>113</v>
      </c>
      <c r="V2" s="12" t="s">
        <v>114</v>
      </c>
      <c r="W2" s="12" t="s">
        <v>115</v>
      </c>
      <c r="X2" s="12" t="s">
        <v>116</v>
      </c>
      <c r="Y2" s="12" t="s">
        <v>117</v>
      </c>
      <c r="Z2" s="12" t="s">
        <v>118</v>
      </c>
      <c r="AA2" s="12" t="s">
        <v>119</v>
      </c>
      <c r="AB2" s="12" t="s">
        <v>120</v>
      </c>
      <c r="AC2" s="13" t="s">
        <v>121</v>
      </c>
      <c r="AD2" s="11" t="s">
        <v>12</v>
      </c>
      <c r="AE2" s="11" t="s">
        <v>13</v>
      </c>
      <c r="AF2" s="11" t="s">
        <v>123</v>
      </c>
      <c r="AG2" s="11" t="s">
        <v>14</v>
      </c>
      <c r="AH2" s="11" t="s">
        <v>15</v>
      </c>
      <c r="AI2" s="11" t="s">
        <v>16</v>
      </c>
      <c r="AJ2" s="11" t="s">
        <v>17</v>
      </c>
      <c r="AK2" s="11" t="s">
        <v>18</v>
      </c>
    </row>
    <row r="3" spans="1:38" s="3" customFormat="1" ht="39" hidden="1" customHeight="1">
      <c r="A3" s="3" t="s">
        <v>19</v>
      </c>
      <c r="B3" s="3" t="s">
        <v>20</v>
      </c>
      <c r="C3" s="4">
        <v>42117</v>
      </c>
      <c r="D3" s="3">
        <v>356</v>
      </c>
      <c r="E3" s="3" t="s">
        <v>21</v>
      </c>
      <c r="F3" s="3" t="s">
        <v>22</v>
      </c>
      <c r="G3" s="4">
        <v>42825</v>
      </c>
      <c r="J3" s="3" t="s">
        <v>23</v>
      </c>
      <c r="L3" s="3" t="s">
        <v>24</v>
      </c>
      <c r="N3" s="5"/>
      <c r="O3" s="5"/>
      <c r="P3" s="5"/>
      <c r="Q3" s="5"/>
      <c r="R3" s="5">
        <v>40991</v>
      </c>
      <c r="S3" s="5">
        <v>66500</v>
      </c>
      <c r="T3" s="5"/>
      <c r="U3" s="5"/>
      <c r="V3" s="5"/>
      <c r="W3" s="5"/>
      <c r="X3" s="5"/>
      <c r="Y3" s="5">
        <v>500</v>
      </c>
      <c r="Z3" s="5"/>
      <c r="AA3" s="5"/>
      <c r="AB3" s="5">
        <f t="shared" ref="AB3:AB14" si="0">SUM(M3:AA3)</f>
        <v>107991</v>
      </c>
      <c r="AD3" s="3" t="s">
        <v>25</v>
      </c>
      <c r="AE3" s="3" t="b">
        <v>0</v>
      </c>
      <c r="AG3" s="3" t="s">
        <v>26</v>
      </c>
      <c r="AH3" s="3" t="b">
        <v>0</v>
      </c>
      <c r="AI3" s="6">
        <v>500</v>
      </c>
      <c r="AJ3" s="6">
        <v>500</v>
      </c>
      <c r="AK3" s="6">
        <v>0</v>
      </c>
    </row>
    <row r="4" spans="1:38" s="3" customFormat="1" ht="27" customHeight="1">
      <c r="A4" s="3" t="s">
        <v>19</v>
      </c>
      <c r="B4" s="3" t="s">
        <v>31</v>
      </c>
      <c r="C4" s="4">
        <v>42122</v>
      </c>
      <c r="D4" s="3">
        <v>379</v>
      </c>
      <c r="E4" s="3" t="s">
        <v>32</v>
      </c>
      <c r="F4" s="3" t="s">
        <v>22</v>
      </c>
      <c r="G4" s="4">
        <v>42825</v>
      </c>
      <c r="I4" s="3" t="s">
        <v>33</v>
      </c>
      <c r="K4" s="4">
        <v>43146</v>
      </c>
      <c r="L4" s="3" t="s">
        <v>27</v>
      </c>
      <c r="N4" s="5">
        <v>50</v>
      </c>
      <c r="O4" s="5"/>
      <c r="P4" s="5"/>
      <c r="Q4" s="5"/>
      <c r="R4" s="5"/>
      <c r="S4" s="5">
        <v>2385</v>
      </c>
      <c r="T4" s="5"/>
      <c r="U4" s="5"/>
      <c r="V4" s="5">
        <v>2045</v>
      </c>
      <c r="W4" s="5"/>
      <c r="X4" s="5"/>
      <c r="Y4" s="5"/>
      <c r="Z4" s="5"/>
      <c r="AA4" s="5"/>
      <c r="AB4" s="5">
        <f t="shared" si="0"/>
        <v>4480</v>
      </c>
      <c r="AC4" s="3">
        <v>1</v>
      </c>
      <c r="AD4" s="3" t="s">
        <v>28</v>
      </c>
      <c r="AE4" s="3" t="b">
        <v>0</v>
      </c>
      <c r="AF4" s="5">
        <f t="shared" ref="AF4:AF14" si="1">SUM(AB4/AC4)</f>
        <v>4480</v>
      </c>
      <c r="AG4" s="3" t="s">
        <v>34</v>
      </c>
      <c r="AH4" s="3" t="b">
        <v>0</v>
      </c>
      <c r="AI4" s="6">
        <v>2385</v>
      </c>
      <c r="AJ4" s="6">
        <v>2385</v>
      </c>
      <c r="AK4" s="6">
        <v>0</v>
      </c>
    </row>
    <row r="5" spans="1:38" s="3" customFormat="1" ht="23.25" customHeight="1">
      <c r="A5" s="3" t="s">
        <v>39</v>
      </c>
      <c r="B5" s="3" t="s">
        <v>40</v>
      </c>
      <c r="C5" s="4">
        <v>42179</v>
      </c>
      <c r="D5" s="3">
        <v>6654</v>
      </c>
      <c r="E5" s="3" t="s">
        <v>41</v>
      </c>
      <c r="F5" s="3" t="s">
        <v>22</v>
      </c>
      <c r="G5" s="4">
        <v>42825</v>
      </c>
      <c r="I5" s="3" t="s">
        <v>42</v>
      </c>
      <c r="J5" s="3" t="s">
        <v>43</v>
      </c>
      <c r="K5" s="4">
        <v>43288</v>
      </c>
      <c r="L5" s="3" t="s">
        <v>37</v>
      </c>
      <c r="N5" s="5">
        <v>47.5</v>
      </c>
      <c r="O5" s="5"/>
      <c r="P5" s="5"/>
      <c r="Q5" s="5"/>
      <c r="R5" s="5"/>
      <c r="S5" s="5">
        <v>3429.5</v>
      </c>
      <c r="T5" s="5"/>
      <c r="U5" s="5"/>
      <c r="V5" s="5">
        <v>2251.5</v>
      </c>
      <c r="W5" s="5"/>
      <c r="X5" s="5"/>
      <c r="Y5" s="5"/>
      <c r="Z5" s="5"/>
      <c r="AA5" s="5"/>
      <c r="AB5" s="5">
        <f t="shared" si="0"/>
        <v>5728.5</v>
      </c>
      <c r="AC5" s="3">
        <v>1</v>
      </c>
      <c r="AD5" s="3" t="s">
        <v>38</v>
      </c>
      <c r="AE5" s="3" t="b">
        <v>0</v>
      </c>
      <c r="AF5" s="5">
        <f t="shared" si="1"/>
        <v>5728.5</v>
      </c>
      <c r="AH5" s="3" t="b">
        <v>0</v>
      </c>
      <c r="AI5" s="6">
        <v>47.5</v>
      </c>
      <c r="AJ5" s="6">
        <v>47.5</v>
      </c>
      <c r="AK5" s="6">
        <v>0</v>
      </c>
    </row>
    <row r="6" spans="1:38" s="3" customFormat="1" ht="23.25" customHeight="1">
      <c r="A6" s="3" t="s">
        <v>39</v>
      </c>
      <c r="B6" s="3" t="s">
        <v>60</v>
      </c>
      <c r="C6" s="4">
        <v>42226</v>
      </c>
      <c r="D6" s="3">
        <v>6632</v>
      </c>
      <c r="E6" s="3" t="s">
        <v>61</v>
      </c>
      <c r="F6" s="3" t="s">
        <v>22</v>
      </c>
      <c r="G6" s="4">
        <v>42825</v>
      </c>
      <c r="H6" s="3" t="s">
        <v>62</v>
      </c>
      <c r="I6" s="3" t="s">
        <v>63</v>
      </c>
      <c r="J6" s="3" t="s">
        <v>64</v>
      </c>
      <c r="K6" s="4">
        <v>43275</v>
      </c>
      <c r="L6" s="3" t="s">
        <v>35</v>
      </c>
      <c r="N6" s="5">
        <v>142.5</v>
      </c>
      <c r="O6" s="5"/>
      <c r="P6" s="5"/>
      <c r="Q6" s="5"/>
      <c r="R6" s="5"/>
      <c r="S6" s="5"/>
      <c r="T6" s="5"/>
      <c r="U6" s="5"/>
      <c r="V6" s="5">
        <v>2650.5</v>
      </c>
      <c r="W6" s="5"/>
      <c r="X6" s="5"/>
      <c r="Y6" s="5"/>
      <c r="Z6" s="5"/>
      <c r="AA6" s="5"/>
      <c r="AB6" s="5">
        <f t="shared" si="0"/>
        <v>2793</v>
      </c>
      <c r="AC6" s="3">
        <v>3</v>
      </c>
      <c r="AD6" s="3" t="s">
        <v>36</v>
      </c>
      <c r="AE6" s="3" t="b">
        <v>0</v>
      </c>
      <c r="AF6" s="5">
        <f t="shared" si="1"/>
        <v>931</v>
      </c>
      <c r="AH6" s="3" t="b">
        <v>0</v>
      </c>
      <c r="AI6" s="6">
        <v>2650.5</v>
      </c>
      <c r="AJ6" s="6">
        <v>2650.5</v>
      </c>
      <c r="AK6" s="6">
        <v>0</v>
      </c>
    </row>
    <row r="7" spans="1:38" s="3" customFormat="1" ht="28.5" customHeight="1">
      <c r="A7" s="3" t="s">
        <v>44</v>
      </c>
      <c r="B7" s="3" t="s">
        <v>84</v>
      </c>
      <c r="C7" s="4">
        <v>42508</v>
      </c>
      <c r="D7" s="3">
        <v>377</v>
      </c>
      <c r="E7" s="3" t="s">
        <v>85</v>
      </c>
      <c r="F7" s="3" t="s">
        <v>22</v>
      </c>
      <c r="G7" s="4">
        <v>42825</v>
      </c>
      <c r="H7" s="3" t="s">
        <v>86</v>
      </c>
      <c r="I7" s="3" t="s">
        <v>87</v>
      </c>
      <c r="J7" s="3" t="s">
        <v>88</v>
      </c>
      <c r="L7" s="3" t="s">
        <v>35</v>
      </c>
      <c r="N7" s="5"/>
      <c r="O7" s="5"/>
      <c r="P7" s="5"/>
      <c r="Q7" s="5"/>
      <c r="R7" s="5"/>
      <c r="S7" s="5"/>
      <c r="T7" s="5"/>
      <c r="U7" s="5"/>
      <c r="V7" s="5">
        <v>6450.5</v>
      </c>
      <c r="W7" s="5"/>
      <c r="X7" s="5"/>
      <c r="Y7" s="5"/>
      <c r="Z7" s="5"/>
      <c r="AA7" s="5"/>
      <c r="AB7" s="5">
        <f t="shared" si="0"/>
        <v>6450.5</v>
      </c>
      <c r="AC7" s="3">
        <v>3</v>
      </c>
      <c r="AD7" s="3" t="s">
        <v>36</v>
      </c>
      <c r="AE7" s="3" t="b">
        <v>0</v>
      </c>
      <c r="AF7" s="5">
        <f t="shared" si="1"/>
        <v>2150.1666666666665</v>
      </c>
      <c r="AG7" s="3" t="s">
        <v>89</v>
      </c>
      <c r="AH7" s="3" t="b">
        <v>0</v>
      </c>
      <c r="AI7" s="6">
        <v>6450.5</v>
      </c>
      <c r="AJ7" s="6">
        <v>0</v>
      </c>
      <c r="AK7" s="6" t="s">
        <v>105</v>
      </c>
      <c r="AL7" s="5"/>
    </row>
    <row r="8" spans="1:38" s="3" customFormat="1" ht="32.25" customHeight="1">
      <c r="A8" s="3" t="s">
        <v>39</v>
      </c>
      <c r="B8" s="3" t="s">
        <v>78</v>
      </c>
      <c r="C8" s="4">
        <v>42474</v>
      </c>
      <c r="D8" s="3">
        <v>6452</v>
      </c>
      <c r="E8" s="3" t="s">
        <v>79</v>
      </c>
      <c r="F8" s="3" t="s">
        <v>73</v>
      </c>
      <c r="G8" s="4">
        <v>42613</v>
      </c>
      <c r="H8" s="3" t="s">
        <v>80</v>
      </c>
      <c r="I8" s="3" t="s">
        <v>81</v>
      </c>
      <c r="J8" s="3" t="s">
        <v>82</v>
      </c>
      <c r="K8" s="4">
        <v>43583</v>
      </c>
      <c r="L8" s="3" t="s">
        <v>35</v>
      </c>
      <c r="N8" s="5">
        <v>250</v>
      </c>
      <c r="O8" s="5"/>
      <c r="P8" s="5"/>
      <c r="Q8" s="5"/>
      <c r="R8" s="5"/>
      <c r="S8" s="5">
        <v>13550</v>
      </c>
      <c r="T8" s="5"/>
      <c r="U8" s="5"/>
      <c r="V8" s="5">
        <v>11850</v>
      </c>
      <c r="W8" s="5"/>
      <c r="X8" s="5"/>
      <c r="Y8" s="5"/>
      <c r="Z8" s="5"/>
      <c r="AA8" s="5"/>
      <c r="AB8" s="5">
        <f t="shared" si="0"/>
        <v>25650</v>
      </c>
      <c r="AC8" s="3">
        <v>5</v>
      </c>
      <c r="AD8" s="3" t="s">
        <v>36</v>
      </c>
      <c r="AE8" s="3" t="b">
        <v>1</v>
      </c>
      <c r="AF8" s="5">
        <f t="shared" si="1"/>
        <v>5130</v>
      </c>
      <c r="AG8" s="3" t="s">
        <v>83</v>
      </c>
      <c r="AH8" s="3" t="b">
        <v>1</v>
      </c>
      <c r="AI8" s="6">
        <v>11850</v>
      </c>
      <c r="AJ8" s="6">
        <v>0</v>
      </c>
      <c r="AK8" s="6" t="s">
        <v>102</v>
      </c>
    </row>
    <row r="9" spans="1:38" s="3" customFormat="1" ht="28.5" customHeight="1">
      <c r="A9" s="3" t="s">
        <v>39</v>
      </c>
      <c r="B9" s="3" t="s">
        <v>54</v>
      </c>
      <c r="C9" s="4">
        <v>42194</v>
      </c>
      <c r="D9" s="3" t="s">
        <v>103</v>
      </c>
      <c r="E9" s="3" t="s">
        <v>55</v>
      </c>
      <c r="F9" s="3" t="s">
        <v>22</v>
      </c>
      <c r="G9" s="4">
        <v>42825</v>
      </c>
      <c r="H9" s="3" t="s">
        <v>56</v>
      </c>
      <c r="I9" s="3" t="s">
        <v>57</v>
      </c>
      <c r="J9" s="3" t="s">
        <v>58</v>
      </c>
      <c r="K9" s="4">
        <v>43322</v>
      </c>
      <c r="L9" s="3" t="s">
        <v>29</v>
      </c>
      <c r="N9" s="5"/>
      <c r="O9" s="5"/>
      <c r="P9" s="5"/>
      <c r="Q9" s="5"/>
      <c r="R9" s="5">
        <v>21078.6</v>
      </c>
      <c r="S9" s="5"/>
      <c r="T9" s="5"/>
      <c r="U9" s="5"/>
      <c r="V9" s="5"/>
      <c r="W9" s="5"/>
      <c r="X9" s="5"/>
      <c r="Y9" s="5"/>
      <c r="Z9" s="5"/>
      <c r="AA9" s="5"/>
      <c r="AB9" s="5">
        <f t="shared" si="0"/>
        <v>21078.6</v>
      </c>
      <c r="AC9" s="3">
        <v>6</v>
      </c>
      <c r="AD9" s="3" t="s">
        <v>30</v>
      </c>
      <c r="AE9" s="3" t="b">
        <v>1</v>
      </c>
      <c r="AF9" s="5">
        <f t="shared" si="1"/>
        <v>3513.1</v>
      </c>
      <c r="AG9" s="3" t="s">
        <v>59</v>
      </c>
      <c r="AH9" s="3" t="b">
        <v>0</v>
      </c>
      <c r="AI9" s="6">
        <v>21078.6</v>
      </c>
      <c r="AJ9" s="6">
        <v>21078.6</v>
      </c>
      <c r="AK9" s="6" t="s">
        <v>104</v>
      </c>
    </row>
    <row r="10" spans="1:38" s="3" customFormat="1" ht="23.25" customHeight="1">
      <c r="A10" s="3" t="s">
        <v>19</v>
      </c>
      <c r="B10" s="3" t="s">
        <v>65</v>
      </c>
      <c r="C10" s="4">
        <v>42265</v>
      </c>
      <c r="D10" s="3">
        <v>6018</v>
      </c>
      <c r="E10" s="3" t="s">
        <v>66</v>
      </c>
      <c r="F10" s="3" t="s">
        <v>22</v>
      </c>
      <c r="G10" s="4">
        <v>42825</v>
      </c>
      <c r="H10" s="3" t="s">
        <v>67</v>
      </c>
      <c r="I10" s="3" t="s">
        <v>68</v>
      </c>
      <c r="J10" s="3" t="s">
        <v>69</v>
      </c>
      <c r="L10" s="3" t="s">
        <v>37</v>
      </c>
      <c r="N10" s="5">
        <v>402.31</v>
      </c>
      <c r="O10" s="5"/>
      <c r="P10" s="5"/>
      <c r="Q10" s="5"/>
      <c r="R10" s="5"/>
      <c r="S10" s="5">
        <v>9816.39</v>
      </c>
      <c r="T10" s="5"/>
      <c r="U10" s="5"/>
      <c r="V10" s="5">
        <v>7020.33</v>
      </c>
      <c r="W10" s="5"/>
      <c r="X10" s="5">
        <v>1600</v>
      </c>
      <c r="Y10" s="5"/>
      <c r="Z10" s="5"/>
      <c r="AA10" s="5"/>
      <c r="AB10" s="5">
        <f t="shared" si="0"/>
        <v>18839.03</v>
      </c>
      <c r="AC10" s="3">
        <v>8</v>
      </c>
      <c r="AD10" s="3" t="s">
        <v>38</v>
      </c>
      <c r="AE10" s="3" t="b">
        <v>1</v>
      </c>
      <c r="AF10" s="5">
        <f t="shared" si="1"/>
        <v>2354.8787499999999</v>
      </c>
      <c r="AG10" s="3" t="s">
        <v>70</v>
      </c>
      <c r="AH10" s="3" t="b">
        <v>1</v>
      </c>
      <c r="AI10" s="6">
        <v>402.31</v>
      </c>
      <c r="AJ10" s="6">
        <v>402.31</v>
      </c>
      <c r="AK10" s="6">
        <v>0</v>
      </c>
    </row>
    <row r="11" spans="1:38" s="3" customFormat="1" ht="27" customHeight="1">
      <c r="A11" s="7" t="s">
        <v>19</v>
      </c>
      <c r="B11" s="7" t="s">
        <v>90</v>
      </c>
      <c r="C11" s="8">
        <v>42524</v>
      </c>
      <c r="D11" s="7">
        <v>378</v>
      </c>
      <c r="E11" s="7" t="s">
        <v>91</v>
      </c>
      <c r="F11" s="7" t="s">
        <v>22</v>
      </c>
      <c r="G11" s="8">
        <v>42825</v>
      </c>
      <c r="H11" s="7" t="s">
        <v>74</v>
      </c>
      <c r="I11" s="7" t="s">
        <v>92</v>
      </c>
      <c r="J11" s="7" t="s">
        <v>93</v>
      </c>
      <c r="K11" s="7"/>
      <c r="L11" s="7" t="s">
        <v>35</v>
      </c>
      <c r="M11" s="7"/>
      <c r="N11" s="9"/>
      <c r="O11" s="9"/>
      <c r="P11" s="9"/>
      <c r="Q11" s="9"/>
      <c r="R11" s="9"/>
      <c r="S11" s="9"/>
      <c r="T11" s="9"/>
      <c r="U11" s="9"/>
      <c r="V11" s="9">
        <v>10500</v>
      </c>
      <c r="W11" s="9"/>
      <c r="X11" s="9"/>
      <c r="Y11" s="9"/>
      <c r="Z11" s="9"/>
      <c r="AA11" s="9"/>
      <c r="AB11" s="5">
        <f t="shared" si="0"/>
        <v>10500</v>
      </c>
      <c r="AC11" s="7">
        <v>8</v>
      </c>
      <c r="AD11" s="7" t="s">
        <v>36</v>
      </c>
      <c r="AE11" s="7" t="b">
        <v>0</v>
      </c>
      <c r="AF11" s="5">
        <f t="shared" si="1"/>
        <v>1312.5</v>
      </c>
      <c r="AG11" s="7" t="s">
        <v>94</v>
      </c>
      <c r="AH11" s="7" t="b">
        <v>0</v>
      </c>
      <c r="AI11" s="10">
        <v>10500</v>
      </c>
      <c r="AJ11" s="10">
        <v>10500</v>
      </c>
      <c r="AK11" s="10">
        <v>0</v>
      </c>
    </row>
    <row r="12" spans="1:38" s="3" customFormat="1" ht="25.5" customHeight="1">
      <c r="A12" s="3" t="s">
        <v>44</v>
      </c>
      <c r="B12" s="3" t="s">
        <v>45</v>
      </c>
      <c r="C12" s="4">
        <v>42192</v>
      </c>
      <c r="D12" s="3">
        <v>6297</v>
      </c>
      <c r="E12" s="3" t="s">
        <v>46</v>
      </c>
      <c r="F12" s="3" t="s">
        <v>47</v>
      </c>
      <c r="G12" s="4">
        <v>42735</v>
      </c>
      <c r="H12" s="3" t="s">
        <v>48</v>
      </c>
      <c r="I12" s="3" t="s">
        <v>49</v>
      </c>
      <c r="J12" s="3" t="s">
        <v>50</v>
      </c>
      <c r="K12" s="4">
        <v>42873</v>
      </c>
      <c r="L12" s="3" t="s">
        <v>51</v>
      </c>
      <c r="N12" s="5"/>
      <c r="O12" s="5"/>
      <c r="P12" s="5"/>
      <c r="Q12" s="5"/>
      <c r="R12" s="5"/>
      <c r="S12" s="5">
        <v>15951</v>
      </c>
      <c r="T12" s="5"/>
      <c r="U12" s="5"/>
      <c r="V12" s="5"/>
      <c r="W12" s="5"/>
      <c r="X12" s="5">
        <v>10000</v>
      </c>
      <c r="Y12" s="5"/>
      <c r="Z12" s="5"/>
      <c r="AA12" s="5"/>
      <c r="AB12" s="5">
        <f t="shared" si="0"/>
        <v>25951</v>
      </c>
      <c r="AC12" s="3">
        <v>9</v>
      </c>
      <c r="AD12" s="3" t="s">
        <v>52</v>
      </c>
      <c r="AE12" s="3" t="b">
        <v>1</v>
      </c>
      <c r="AF12" s="5">
        <f t="shared" si="1"/>
        <v>2883.4444444444443</v>
      </c>
      <c r="AG12" s="3" t="s">
        <v>53</v>
      </c>
      <c r="AH12" s="3" t="b">
        <v>1</v>
      </c>
      <c r="AI12" s="6">
        <v>10000</v>
      </c>
      <c r="AJ12" s="6">
        <v>0</v>
      </c>
      <c r="AK12" s="6" t="s">
        <v>102</v>
      </c>
    </row>
    <row r="13" spans="1:38" s="7" customFormat="1" ht="27" customHeight="1">
      <c r="A13" s="3" t="s">
        <v>19</v>
      </c>
      <c r="B13" s="3" t="s">
        <v>71</v>
      </c>
      <c r="C13" s="4">
        <v>42418</v>
      </c>
      <c r="D13" s="3">
        <v>6662</v>
      </c>
      <c r="E13" s="3" t="s">
        <v>72</v>
      </c>
      <c r="F13" s="3" t="s">
        <v>73</v>
      </c>
      <c r="G13" s="4">
        <v>42674</v>
      </c>
      <c r="H13" s="3" t="s">
        <v>74</v>
      </c>
      <c r="I13" s="3" t="s">
        <v>75</v>
      </c>
      <c r="J13" s="3" t="s">
        <v>76</v>
      </c>
      <c r="K13" s="4">
        <v>43499</v>
      </c>
      <c r="L13" s="3" t="s">
        <v>27</v>
      </c>
      <c r="M13" s="3"/>
      <c r="N13" s="5">
        <v>1215.69</v>
      </c>
      <c r="O13" s="5"/>
      <c r="P13" s="5"/>
      <c r="Q13" s="5"/>
      <c r="R13" s="5">
        <v>11519.62</v>
      </c>
      <c r="S13" s="5">
        <v>23448.31</v>
      </c>
      <c r="T13" s="5"/>
      <c r="U13" s="5"/>
      <c r="V13" s="5">
        <v>21568.31</v>
      </c>
      <c r="W13" s="5"/>
      <c r="X13" s="5"/>
      <c r="Y13" s="5"/>
      <c r="Z13" s="5"/>
      <c r="AA13" s="5"/>
      <c r="AB13" s="5">
        <f t="shared" si="0"/>
        <v>57751.930000000008</v>
      </c>
      <c r="AC13" s="3">
        <v>24</v>
      </c>
      <c r="AD13" s="3" t="s">
        <v>28</v>
      </c>
      <c r="AE13" s="3" t="b">
        <v>1</v>
      </c>
      <c r="AF13" s="5">
        <f t="shared" si="1"/>
        <v>2406.3304166666671</v>
      </c>
      <c r="AG13" s="3" t="s">
        <v>77</v>
      </c>
      <c r="AH13" s="3" t="b">
        <v>1</v>
      </c>
      <c r="AI13" s="6">
        <v>14588.31</v>
      </c>
      <c r="AJ13" s="6">
        <v>14588.31</v>
      </c>
      <c r="AK13" s="6">
        <v>0</v>
      </c>
    </row>
    <row r="14" spans="1:38" s="7" customFormat="1" ht="39" customHeight="1">
      <c r="A14" s="7" t="s">
        <v>39</v>
      </c>
      <c r="B14" s="7" t="s">
        <v>95</v>
      </c>
      <c r="C14" s="8">
        <v>42552</v>
      </c>
      <c r="D14" s="7">
        <v>6624</v>
      </c>
      <c r="E14" s="7" t="s">
        <v>96</v>
      </c>
      <c r="F14" s="7" t="s">
        <v>47</v>
      </c>
      <c r="G14" s="8">
        <v>42613</v>
      </c>
      <c r="H14" s="7" t="s">
        <v>62</v>
      </c>
      <c r="I14" s="7" t="s">
        <v>97</v>
      </c>
      <c r="J14" s="7" t="s">
        <v>98</v>
      </c>
      <c r="L14" s="7" t="s">
        <v>99</v>
      </c>
      <c r="N14" s="9">
        <v>8300</v>
      </c>
      <c r="O14" s="9"/>
      <c r="P14" s="9">
        <v>26460</v>
      </c>
      <c r="Q14" s="9"/>
      <c r="R14" s="9">
        <v>42000</v>
      </c>
      <c r="S14" s="9">
        <v>196487.5</v>
      </c>
      <c r="T14" s="9"/>
      <c r="U14" s="9">
        <v>55040</v>
      </c>
      <c r="V14" s="9">
        <f>16655+68345</f>
        <v>85000</v>
      </c>
      <c r="W14" s="9"/>
      <c r="X14" s="9"/>
      <c r="Y14" s="9"/>
      <c r="Z14" s="9"/>
      <c r="AA14" s="9">
        <v>13899.38</v>
      </c>
      <c r="AB14" s="5">
        <f t="shared" si="0"/>
        <v>427186.88</v>
      </c>
      <c r="AC14" s="7">
        <v>165</v>
      </c>
      <c r="AD14" s="7" t="s">
        <v>100</v>
      </c>
      <c r="AE14" s="7" t="b">
        <v>0</v>
      </c>
      <c r="AF14" s="5">
        <f t="shared" si="1"/>
        <v>2589.0113939393941</v>
      </c>
      <c r="AG14" s="7" t="s">
        <v>101</v>
      </c>
      <c r="AH14" s="7" t="b">
        <v>1</v>
      </c>
      <c r="AI14" s="10">
        <v>26460</v>
      </c>
      <c r="AJ14" s="10">
        <v>0</v>
      </c>
      <c r="AK14" s="6" t="s">
        <v>102</v>
      </c>
    </row>
    <row r="15" spans="1:38" s="2" customFormat="1"/>
    <row r="16" spans="1:38" s="1" customFormat="1"/>
    <row r="17" spans="28:32">
      <c r="AB17" s="14" t="s">
        <v>124</v>
      </c>
    </row>
    <row r="18" spans="28:32">
      <c r="AB18" s="14" t="s">
        <v>125</v>
      </c>
      <c r="AF18" s="15">
        <f>AVERAGE(AF4:AF7)</f>
        <v>3322.4166666666665</v>
      </c>
    </row>
    <row r="19" spans="28:32">
      <c r="AB19" s="14" t="s">
        <v>126</v>
      </c>
      <c r="AF19" s="15">
        <f>AVERAGE(AF8:AF12)</f>
        <v>3038.7846388888888</v>
      </c>
    </row>
    <row r="20" spans="28:32">
      <c r="AB20" s="14" t="s">
        <v>127</v>
      </c>
      <c r="AF20" s="15">
        <f>AVERAGE(AF13:AF14)</f>
        <v>2497.6709053030308</v>
      </c>
    </row>
  </sheetData>
  <sortState ref="A3:AK19">
    <sortCondition ref="AC2:AC19"/>
  </sortState>
  <phoneticPr fontId="0"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S106_Agreements_Date_Period_Sea</vt:lpstr>
      <vt:lpstr>S106_Agreements_Date_Period_Search</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Farkins</dc:creator>
  <cp:lastModifiedBy>PDPC039</cp:lastModifiedBy>
  <cp:lastPrinted>2016-11-08T14:57:48Z</cp:lastPrinted>
  <dcterms:created xsi:type="dcterms:W3CDTF">2016-11-02T12:30:17Z</dcterms:created>
  <dcterms:modified xsi:type="dcterms:W3CDTF">2016-11-08T15:27:29Z</dcterms:modified>
</cp:coreProperties>
</file>