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orbaycouncil1.sharepoint.com/sites/TC-Finance_capital/Shared Documents/General/Projects/Active Projects/Transport Highways Structural Maint (YJA01YJB01)/"/>
    </mc:Choice>
  </mc:AlternateContent>
  <xr:revisionPtr revIDLastSave="79" documentId="8_{64062B17-E217-46BB-A4C5-0DBEC4E58F7B}" xr6:coauthVersionLast="47" xr6:coauthVersionMax="47" xr10:uidLastSave="{FCB2D7B9-D24F-456F-9CEB-D02C954DE7D1}"/>
  <bookViews>
    <workbookView xWindow="-120" yWindow="-120" windowWidth="28215" windowHeight="15840" xr2:uid="{6C596B0D-BFD6-4762-AEA6-CFBE6ADC85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H15" i="1"/>
  <c r="H13" i="1"/>
  <c r="I15" i="1"/>
  <c r="I13" i="1"/>
  <c r="K11" i="1"/>
  <c r="I11" i="1"/>
  <c r="H11" i="1"/>
  <c r="F14" i="1"/>
  <c r="F13" i="1"/>
  <c r="E14" i="1"/>
  <c r="E13" i="1"/>
  <c r="E15" i="1" s="1"/>
  <c r="D15" i="1"/>
  <c r="C15" i="1"/>
  <c r="D14" i="1"/>
  <c r="D13" i="1"/>
  <c r="C13" i="1"/>
  <c r="D11" i="1"/>
  <c r="E11" i="1"/>
  <c r="F11" i="1"/>
  <c r="C11" i="1"/>
  <c r="F15" i="1" l="1"/>
</calcChain>
</file>

<file path=xl/sharedStrings.xml><?xml version="1.0" encoding="utf-8"?>
<sst xmlns="http://schemas.openxmlformats.org/spreadsheetml/2006/main" count="20" uniqueCount="19">
  <si>
    <t>21/22</t>
  </si>
  <si>
    <t>22/23</t>
  </si>
  <si>
    <t>23/24</t>
  </si>
  <si>
    <t>24/25</t>
  </si>
  <si>
    <t>20/21</t>
  </si>
  <si>
    <t>as at 19/01/24</t>
  </si>
  <si>
    <t>19/20</t>
  </si>
  <si>
    <t>Actual Spend</t>
  </si>
  <si>
    <t>YJA01</t>
  </si>
  <si>
    <t>YJB01</t>
  </si>
  <si>
    <t>YJE02</t>
  </si>
  <si>
    <t>Highways Maintenance Programme</t>
  </si>
  <si>
    <t>Bridges and Structures</t>
  </si>
  <si>
    <t>Babbacombe Beach Road</t>
  </si>
  <si>
    <t>DfT Funding</t>
  </si>
  <si>
    <t>Local Funding</t>
  </si>
  <si>
    <t>Total Budgeted</t>
  </si>
  <si>
    <t>Spend 23/24</t>
  </si>
  <si>
    <t>Budgeted Spend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</si>
</sst>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3" fontId="0" fillId="0" borderId="0" xfId="0" applyNumberFormat="1" applyFill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191291</xdr:colOff>
      <xdr:row>1</xdr:row>
      <xdr:rowOff>161974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D8227B-9936-0677-90ED-6FD701F88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68166" cy="352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66B7B-73E7-4916-A2E3-B4C3E7E82252}">
  <dimension ref="A4:L15"/>
  <sheetViews>
    <sheetView tabSelected="1" workbookViewId="0">
      <selection activeCell="K5" sqref="K5"/>
    </sheetView>
  </sheetViews>
  <sheetFormatPr defaultRowHeight="15" x14ac:dyDescent="0.25"/>
  <cols>
    <col min="2" max="2" width="32.85546875" bestFit="1" customWidth="1"/>
    <col min="7" max="7" width="3.5703125" customWidth="1"/>
    <col min="8" max="8" width="13.28515625" bestFit="1" customWidth="1"/>
    <col min="9" max="9" width="15.140625" bestFit="1" customWidth="1"/>
    <col min="10" max="10" width="3.42578125" customWidth="1"/>
  </cols>
  <sheetData>
    <row r="4" spans="1:12" x14ac:dyDescent="0.25">
      <c r="C4" t="s">
        <v>7</v>
      </c>
      <c r="H4" t="s">
        <v>7</v>
      </c>
      <c r="I4" t="s">
        <v>16</v>
      </c>
      <c r="K4" t="s">
        <v>18</v>
      </c>
    </row>
    <row r="5" spans="1:12" x14ac:dyDescent="0.25">
      <c r="C5" t="s">
        <v>6</v>
      </c>
      <c r="D5" t="s">
        <v>4</v>
      </c>
      <c r="E5" t="s">
        <v>0</v>
      </c>
      <c r="F5" t="s">
        <v>1</v>
      </c>
      <c r="H5" t="s">
        <v>2</v>
      </c>
      <c r="I5" t="s">
        <v>17</v>
      </c>
      <c r="K5" t="s">
        <v>3</v>
      </c>
    </row>
    <row r="6" spans="1:12" x14ac:dyDescent="0.25">
      <c r="H6" t="s">
        <v>5</v>
      </c>
    </row>
    <row r="8" spans="1:12" x14ac:dyDescent="0.25">
      <c r="A8" t="s">
        <v>8</v>
      </c>
      <c r="B8" t="s">
        <v>11</v>
      </c>
      <c r="C8" s="1">
        <v>1442353</v>
      </c>
      <c r="D8" s="1">
        <v>2421449</v>
      </c>
      <c r="E8" s="1">
        <v>2798383</v>
      </c>
      <c r="F8" s="1">
        <v>1656080</v>
      </c>
      <c r="G8" s="1"/>
      <c r="H8" s="1">
        <v>1329919</v>
      </c>
      <c r="I8" s="1">
        <v>2404825</v>
      </c>
      <c r="J8" s="1"/>
      <c r="K8" s="1">
        <v>1980000</v>
      </c>
      <c r="L8" s="1"/>
    </row>
    <row r="9" spans="1:12" x14ac:dyDescent="0.25">
      <c r="A9" t="s">
        <v>9</v>
      </c>
      <c r="B9" t="s">
        <v>12</v>
      </c>
      <c r="C9" s="1">
        <v>125515</v>
      </c>
      <c r="D9" s="1">
        <v>48411</v>
      </c>
      <c r="E9" s="1">
        <v>73388</v>
      </c>
      <c r="F9" s="1">
        <v>7014</v>
      </c>
      <c r="G9" s="1"/>
      <c r="H9" s="1">
        <v>20952</v>
      </c>
      <c r="I9" s="1">
        <v>366636</v>
      </c>
      <c r="J9" s="1"/>
      <c r="K9" s="1">
        <v>70000</v>
      </c>
      <c r="L9" s="1"/>
    </row>
    <row r="10" spans="1:12" x14ac:dyDescent="0.25">
      <c r="A10" t="s">
        <v>10</v>
      </c>
      <c r="B10" t="s">
        <v>13</v>
      </c>
      <c r="C10" s="1"/>
      <c r="D10" s="1">
        <v>279785</v>
      </c>
      <c r="E10" s="2">
        <v>159696</v>
      </c>
      <c r="F10" s="1"/>
      <c r="G10" s="1"/>
      <c r="H10" s="1">
        <v>11110</v>
      </c>
      <c r="I10" s="1">
        <v>15159</v>
      </c>
      <c r="J10" s="1"/>
      <c r="K10" s="1">
        <v>15000</v>
      </c>
      <c r="L10" s="1"/>
    </row>
    <row r="11" spans="1:12" x14ac:dyDescent="0.25">
      <c r="C11" s="3">
        <f>SUM(C8:C10)</f>
        <v>1567868</v>
      </c>
      <c r="D11" s="3">
        <f t="shared" ref="D11:K11" si="0">SUM(D8:D10)</f>
        <v>2749645</v>
      </c>
      <c r="E11" s="3">
        <f t="shared" si="0"/>
        <v>3031467</v>
      </c>
      <c r="F11" s="3">
        <f t="shared" si="0"/>
        <v>1663094</v>
      </c>
      <c r="G11" s="1"/>
      <c r="H11" s="3">
        <f t="shared" si="0"/>
        <v>1361981</v>
      </c>
      <c r="I11" s="3">
        <f t="shared" si="0"/>
        <v>2786620</v>
      </c>
      <c r="J11" s="1"/>
      <c r="K11" s="3">
        <f t="shared" si="0"/>
        <v>2065000</v>
      </c>
      <c r="L11" s="1"/>
    </row>
    <row r="12" spans="1:12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B13" t="s">
        <v>14</v>
      </c>
      <c r="C13" s="1">
        <f>C8+C9</f>
        <v>1567868</v>
      </c>
      <c r="D13" s="1">
        <f>D8+D9+263354</f>
        <v>2733214</v>
      </c>
      <c r="E13">
        <f>2329935+73388+159696</f>
        <v>2563019</v>
      </c>
      <c r="F13">
        <f>1426080+7014</f>
        <v>1433094</v>
      </c>
      <c r="H13" s="1">
        <f>H11-12883</f>
        <v>1349098</v>
      </c>
      <c r="I13" s="1">
        <f>2391942+366636+15159</f>
        <v>2773737</v>
      </c>
      <c r="K13" s="1">
        <v>2065000</v>
      </c>
    </row>
    <row r="14" spans="1:12" x14ac:dyDescent="0.25">
      <c r="B14" t="s">
        <v>15</v>
      </c>
      <c r="D14" s="1">
        <f>D11-D13</f>
        <v>16431</v>
      </c>
      <c r="E14" s="1">
        <f>E11-E13</f>
        <v>468448</v>
      </c>
      <c r="F14" s="1">
        <f>F11-F13</f>
        <v>230000</v>
      </c>
      <c r="H14">
        <v>12883</v>
      </c>
      <c r="I14" s="1">
        <v>12883</v>
      </c>
    </row>
    <row r="15" spans="1:12" x14ac:dyDescent="0.25">
      <c r="C15" s="3">
        <f>SUM(C13:C14)</f>
        <v>1567868</v>
      </c>
      <c r="D15" s="3">
        <f t="shared" ref="D15:H15" si="1">SUM(D13:D14)</f>
        <v>2749645</v>
      </c>
      <c r="E15" s="3">
        <f t="shared" si="1"/>
        <v>3031467</v>
      </c>
      <c r="F15" s="3">
        <f t="shared" si="1"/>
        <v>1663094</v>
      </c>
      <c r="H15" s="3">
        <f t="shared" si="1"/>
        <v>1361981</v>
      </c>
      <c r="I15" s="3">
        <f t="shared" ref="I15:K15" si="2">SUM(I13:I14)</f>
        <v>2786620</v>
      </c>
      <c r="K15" s="3">
        <f t="shared" si="2"/>
        <v>2065000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21BBF126F7474EAEE94C484B18783A" ma:contentTypeVersion="7" ma:contentTypeDescription="Create a new document." ma:contentTypeScope="" ma:versionID="a45dab57a7cbbb9fef6ebd8872412fb1">
  <xsd:schema xmlns:xsd="http://www.w3.org/2001/XMLSchema" xmlns:xs="http://www.w3.org/2001/XMLSchema" xmlns:p="http://schemas.microsoft.com/office/2006/metadata/properties" xmlns:ns2="bb033003-3fe4-4993-9544-26a43e0129f3" xmlns:ns3="2403b3a8-9c2d-482a-826a-6a482c5d8ee1" targetNamespace="http://schemas.microsoft.com/office/2006/metadata/properties" ma:root="true" ma:fieldsID="3475608930f00531ea6dba99f2d432e0" ns2:_="" ns3:_="">
    <xsd:import namespace="bb033003-3fe4-4993-9544-26a43e0129f3"/>
    <xsd:import namespace="2403b3a8-9c2d-482a-826a-6a482c5d8e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33003-3fe4-4993-9544-26a43e0129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3b3a8-9c2d-482a-826a-6a482c5d8e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AA8EF3-1901-45B9-84C8-4F5C551BEB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33003-3fe4-4993-9544-26a43e0129f3"/>
    <ds:schemaRef ds:uri="2403b3a8-9c2d-482a-826a-6a482c5d8e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0EA038-0D2D-42C3-A29A-F5CC3BC164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034BAA-2FD2-4022-AE52-0449C71D7BCD}">
  <ds:schemaRefs>
    <ds:schemaRef ds:uri="http://schemas.microsoft.com/office/2006/documentManagement/types"/>
    <ds:schemaRef ds:uri="http://schemas.openxmlformats.org/package/2006/metadata/core-properties"/>
    <ds:schemaRef ds:uri="bb033003-3fe4-4993-9544-26a43e0129f3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2403b3a8-9c2d-482a-826a-6a482c5d8ee1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13577bd8-4943-45d9-8d3c-304f184f6582}" enabled="0" method="" siteId="{13577bd8-4943-45d9-8d3c-304f184f658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Hunt, Stephanie</dc:creator>
  <cp:lastModifiedBy>Hunt, Stephanie</cp:lastModifiedBy>
  <dcterms:created xsi:type="dcterms:W3CDTF">2024-01-19T12:29:16Z</dcterms:created>
  <dcterms:modified xsi:type="dcterms:W3CDTF">2024-01-19T12:59:20Z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0x010100B921BBF126F7474EAEE94C484B18783A</vt:lpwstr>
  </property>
</Properties>
</file>