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neh061\Desktop\today's work\Friday\"/>
    </mc:Choice>
  </mc:AlternateContent>
  <bookViews>
    <workbookView xWindow="-15" yWindow="3600" windowWidth="6690" windowHeight="3930" tabRatio="660"/>
  </bookViews>
  <sheets>
    <sheet name="FiveYearSupply" sheetId="7" r:id="rId1"/>
  </sheets>
  <definedNames>
    <definedName name="_xlnm.Print_Area" localSheetId="0">FiveYearSupply!$B$1:$I$85</definedName>
    <definedName name="_xlnm.Print_Titles" localSheetId="0">FiveYearSupply!$1:$3</definedName>
  </definedNames>
  <calcPr calcId="152511"/>
</workbook>
</file>

<file path=xl/calcChain.xml><?xml version="1.0" encoding="utf-8"?>
<calcChain xmlns="http://schemas.openxmlformats.org/spreadsheetml/2006/main">
  <c r="E72" i="7" l="1"/>
  <c r="F72" i="7"/>
  <c r="G72" i="7"/>
  <c r="H72" i="7"/>
  <c r="I72" i="7"/>
  <c r="D57" i="7"/>
  <c r="D56" i="7"/>
  <c r="I41" i="7"/>
  <c r="D40" i="7"/>
  <c r="D37" i="7"/>
  <c r="D38" i="7"/>
  <c r="D39" i="7"/>
  <c r="D36" i="7"/>
  <c r="I73" i="7" l="1"/>
  <c r="D78" i="7"/>
  <c r="H41" i="7" l="1"/>
  <c r="G41" i="7"/>
  <c r="E41" i="7"/>
  <c r="F41" i="7"/>
  <c r="D34" i="7"/>
  <c r="D7" i="7"/>
  <c r="D70" i="7" l="1"/>
  <c r="D69" i="7"/>
  <c r="D68" i="7"/>
  <c r="D67" i="7"/>
  <c r="D66" i="7"/>
  <c r="I61" i="7"/>
  <c r="I76" i="7" s="1"/>
  <c r="H61" i="7"/>
  <c r="G61" i="7"/>
  <c r="F61" i="7"/>
  <c r="E61" i="7"/>
  <c r="D60" i="7"/>
  <c r="D59" i="7"/>
  <c r="D54" i="7"/>
  <c r="D53" i="7"/>
  <c r="D52" i="7"/>
  <c r="D51" i="7"/>
  <c r="D50" i="7"/>
  <c r="D49" i="7"/>
  <c r="D48" i="7"/>
  <c r="D47" i="7"/>
  <c r="D46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6" i="7"/>
  <c r="D5" i="7"/>
  <c r="D61" i="7" l="1"/>
  <c r="D72" i="7"/>
  <c r="I80" i="7"/>
  <c r="D41" i="7"/>
  <c r="D80" i="7"/>
  <c r="G76" i="7"/>
  <c r="G80" i="7" s="1"/>
  <c r="I42" i="7"/>
  <c r="I62" i="7"/>
  <c r="F76" i="7"/>
  <c r="F80" i="7" s="1"/>
  <c r="H76" i="7"/>
  <c r="H80" i="7" s="1"/>
  <c r="E76" i="7"/>
  <c r="C76" i="7" l="1"/>
  <c r="C80" i="7" s="1"/>
  <c r="E80" i="7"/>
</calcChain>
</file>

<file path=xl/sharedStrings.xml><?xml version="1.0" encoding="utf-8"?>
<sst xmlns="http://schemas.openxmlformats.org/spreadsheetml/2006/main" count="137" uniqueCount="133">
  <si>
    <t>Notes:</t>
  </si>
  <si>
    <t>TORQUAY</t>
  </si>
  <si>
    <t>PAIGNTON</t>
  </si>
  <si>
    <t>Site</t>
  </si>
  <si>
    <t>Comments</t>
  </si>
  <si>
    <t>5 YR YIELD</t>
  </si>
  <si>
    <t>2017/ 18</t>
  </si>
  <si>
    <t>2018/ 19</t>
  </si>
  <si>
    <t>2019/20</t>
  </si>
  <si>
    <t>2020/21</t>
  </si>
  <si>
    <t>2021/22</t>
  </si>
  <si>
    <t>South Devon College (Torre Marine), Torquay</t>
  </si>
  <si>
    <t>Scotts Meadow</t>
  </si>
  <si>
    <t>P/2010/1388 allowed at appeal 01.06.12 (155 units). On site. 40 units complete.</t>
  </si>
  <si>
    <t>Land at (adj 84) Grange Road, Torquay</t>
  </si>
  <si>
    <t xml:space="preserve">Queensway, Torquay </t>
  </si>
  <si>
    <t xml:space="preserve">Tor Manor, 11 Tor Church Road, Torquay </t>
  </si>
  <si>
    <t>P/2012/0632 C of L completion of foundations. P/2016/0348 9 dwellings permitted 04.01.17</t>
  </si>
  <si>
    <t xml:space="preserve">English House Hotel Teignmouth Road Maidencombe </t>
  </si>
  <si>
    <t>Spa View Stitchilll Road</t>
  </si>
  <si>
    <t>Seven Hills Nursing home, St Margarets Rd</t>
  </si>
  <si>
    <t>Extend time limit P/2013/0255 permitted 01.05.13. On site.</t>
  </si>
  <si>
    <t xml:space="preserve">Shedden Hall Hotel, Shedden Hill </t>
  </si>
  <si>
    <t>P/2016/0305 permitted 31.05.17 11 units</t>
  </si>
  <si>
    <t>Roebuck House, Abbey Road</t>
  </si>
  <si>
    <t>P/2016/0531 - prior approval. 71 units.</t>
  </si>
  <si>
    <t>59 Rock Road</t>
  </si>
  <si>
    <t>P/2014/0634 permitted 07.01.15</t>
  </si>
  <si>
    <t>1st &amp; 2nd Floors, Union House, Union St</t>
  </si>
  <si>
    <t>Commerce House, 97-101 Abbey Road</t>
  </si>
  <si>
    <t>P/2015/1245 permitted 01.03.16 &amp; P/2017/0308 permitted 18.05.17. On site.</t>
  </si>
  <si>
    <t>Gleneagles Hotel, Asheldon Road</t>
  </si>
  <si>
    <t>P/2015/0836 permitted 10.12.15. On site</t>
  </si>
  <si>
    <t>53 Fleet Street</t>
  </si>
  <si>
    <t>P/2015/0587 permitted 18.12.15</t>
  </si>
  <si>
    <t>101 Braddons Hill Road East</t>
  </si>
  <si>
    <t>P/2015/0897 permitted 17.12.15. On site.</t>
  </si>
  <si>
    <t>La Rosaire, Livermead Hill</t>
  </si>
  <si>
    <t>P/2014/1182 permitted 01.10.15</t>
  </si>
  <si>
    <t>Former B&amp;Q, 41 Tor Hill Road</t>
  </si>
  <si>
    <t>P/2016/0730 permitted 15.03.17</t>
  </si>
  <si>
    <t>Torre House, Falkland Road</t>
  </si>
  <si>
    <t>P/2016/0882 permitted 23.11.16 &amp; P/2016/1356 permitted 15.02.17</t>
  </si>
  <si>
    <t>Former Zion Chapel, Zion Road</t>
  </si>
  <si>
    <t>P/2016/0914 permitted 17.03.17</t>
  </si>
  <si>
    <t>42-45 Fleet Street</t>
  </si>
  <si>
    <t>P/2016/1211 permitted 03.02.17</t>
  </si>
  <si>
    <t>Hotel Blue Conifer, Higher Downs Road</t>
  </si>
  <si>
    <t>P/2016/0571 appeal allowed &amp; P/2016/1354 permitted 16.02.17</t>
  </si>
  <si>
    <t>1-2 Kents Road</t>
  </si>
  <si>
    <t>P/2016/1316 permitted 27.04.17</t>
  </si>
  <si>
    <t>Land R/O 107 Teignmouth Road</t>
  </si>
  <si>
    <t>P/2016/0599 permitted 31.05.17</t>
  </si>
  <si>
    <t>8-18 Tor Hill Road</t>
  </si>
  <si>
    <t>P/2017/0290 permitted 28.04.17</t>
  </si>
  <si>
    <t>The Nightingales, Furzehill Road</t>
  </si>
  <si>
    <t>P/2017/0218 permitted 04.05.17</t>
  </si>
  <si>
    <t>18 Babbacombe Road</t>
  </si>
  <si>
    <t>P/2017/0178 permitted 05.05.17</t>
  </si>
  <si>
    <t>Laburnum Garage, Laburnum Street</t>
  </si>
  <si>
    <t>P/2016/0581 permitted 24.05.17</t>
  </si>
  <si>
    <t>Torquay Totals</t>
  </si>
  <si>
    <t>Torquay Total over 5 years</t>
  </si>
  <si>
    <t>Plus windfalls</t>
  </si>
  <si>
    <t>White Rock, Paignton</t>
  </si>
  <si>
    <t>P/2013/1229 permitted 17.04.14 - 310 units. 94 units complete@2017. 200 units only shown in 5 yr supply - proposed completion rate of circa 40 per year.</t>
  </si>
  <si>
    <t>Yannons Farm, Brixham Rd</t>
  </si>
  <si>
    <t>Apps still to be implemented/completed; P/2014/0983 192 units plus P/2016/0610 140 units. Total 332 units. 27 units Comp, 43 units U/C &amp; 262 units N/S @ 2017. 200 units only shown in 5 yr supply - proposed completion rate of 40 per year.</t>
  </si>
  <si>
    <t>Devonshire Park, off Brixham Road</t>
  </si>
  <si>
    <t>P/2014/0947 255 units in total permitted 22.03.16. 160 units only shown in 5 yr supply - proposed completion rate 40 per year.</t>
  </si>
  <si>
    <t>Silverlawns, 31 Totnes Road</t>
  </si>
  <si>
    <t>P/2015/0908 permitted 21.12.15 &amp; P/2016/0555 permitted 18.08.16. On site.</t>
  </si>
  <si>
    <t>5 Broadsands Road</t>
  </si>
  <si>
    <t>P/2014/0899 - 8 units permitted 28.01.15. On site.</t>
  </si>
  <si>
    <t>Roseville, Marine Gardens</t>
  </si>
  <si>
    <t>P/2014/1017 - 8 units permitted 31.03.15. On site.</t>
  </si>
  <si>
    <t>Barton Pines, West Lane</t>
  </si>
  <si>
    <t xml:space="preserve">P/2014/0470 permitted 09.07.15. </t>
  </si>
  <si>
    <t>Former Rossiter, 13-17 Palace Avenue</t>
  </si>
  <si>
    <t>P/2016/0585 permitted 12.05.17</t>
  </si>
  <si>
    <t>Paignton Totals</t>
  </si>
  <si>
    <t>Paignton Total over 5 years</t>
  </si>
  <si>
    <t>BRIXHAM</t>
  </si>
  <si>
    <t>Dolphin (Sharkham Village), Brixham (Former H1.22)</t>
  </si>
  <si>
    <t>P/2015/0003 permitted 09.10.15. On site.</t>
  </si>
  <si>
    <t>Wall Park, Wall Park Road</t>
  </si>
  <si>
    <t>P/2013/0785 permitted 05.06.15 - 165 units total PLUS P/2016/0057 additional 8 units.  On site. 43 units complete @ 2017.</t>
  </si>
  <si>
    <t>Land R/O Broadway, Dartmouth Road</t>
  </si>
  <si>
    <t>P/2014/0687- 10 units permitted 30.10.14 (in outline) P/2016/0206 (Reserved Matters) permitted 30.06.16.</t>
  </si>
  <si>
    <t>Land R/O 16-26 Castor Road</t>
  </si>
  <si>
    <t>Brixham Totals</t>
  </si>
  <si>
    <t>Brixham Total over 5 years</t>
  </si>
  <si>
    <t>Torbay Total (identified sites)</t>
  </si>
  <si>
    <t xml:space="preserve">Windfalls / Small sites (fewer than 6 dwellings) </t>
  </si>
  <si>
    <t>Total Projected Completions</t>
  </si>
  <si>
    <t xml:space="preserve">Windfalls/small sites figure taken from recent trends. </t>
  </si>
  <si>
    <t>Not entire yield of some large sites are assumed to be deliverable in the 5 years due to build out rates.</t>
  </si>
  <si>
    <t>The delivery of housing will need to be subject to plan monitor and manage on the basis of development plan requirements and allocations and annual monitoring.</t>
  </si>
  <si>
    <t>Future Growth Area</t>
  </si>
  <si>
    <t>Totnes Road (Motel Site)</t>
  </si>
  <si>
    <t>P/2015/0709</t>
  </si>
  <si>
    <t>Council owned land/Ocean BMW</t>
  </si>
  <si>
    <t>Brixham Paint Station, Kings Drive</t>
  </si>
  <si>
    <t>Great Parks Phase 2  (CDSP6)</t>
  </si>
  <si>
    <t xml:space="preserve">80 units permitted 09.12.16 (P/2016/0462). </t>
  </si>
  <si>
    <t>Hollicombe Gas Works</t>
  </si>
  <si>
    <t>Palm Grove Hotel, St Marks Road</t>
  </si>
  <si>
    <t>P/2016/1107 permitted 19.01.17</t>
  </si>
  <si>
    <t>P/2008/0114 permitted 11.10.12. P/2015/0999 permitted 18.11.15 refers (C of L for section of road built in accordance with original application implements permission). 185 units in total. Site remedial works completed.</t>
  </si>
  <si>
    <t>P/2013/0374 6 units permitted 25.02.14. On site.</t>
  </si>
  <si>
    <t>Part under construction P/2007/2095 permitted 20.05.08</t>
  </si>
  <si>
    <t>P/2011/0361 permitted 12.01.12 (6 units). 1 complete.</t>
  </si>
  <si>
    <t>P/2012/1107 (8 units) permitted 27.08.13. P/2015/0983 (9 units) permitted 19.05.16. On site.</t>
  </si>
  <si>
    <t>P/2015/0674 prior approval 29.09.15</t>
  </si>
  <si>
    <t>H1.019 P/2006/1066 permitted 30.08.07 (35 units in total) Part built. CN/2016/0086 permitted 11.01.17</t>
  </si>
  <si>
    <t>P/2016/0947 allowed at appeal 03.08.17</t>
  </si>
  <si>
    <t xml:space="preserve">75 units (P/2016/1047 permitted 17.11.17). </t>
  </si>
  <si>
    <t xml:space="preserve">Torbay 2016/17: 5 year housing land supply (post-Feb 18 Consultation)  </t>
  </si>
  <si>
    <t>Neighbourhood Plan</t>
  </si>
  <si>
    <t>Bishops Court Hotel</t>
  </si>
  <si>
    <t>NP site CDST22 P/2010/0906 &amp; P/2017/1179</t>
  </si>
  <si>
    <t>NP site CDST28 P/2008/1623 implemented. In hands of receiver, viability queries over unapproved 2013 applications.</t>
  </si>
  <si>
    <t>Country House 62 Ellacombe Road (grounds)</t>
  </si>
  <si>
    <t>Country House 62 Ellacombe Road (building)</t>
  </si>
  <si>
    <t>NP site CDST22 P/2016/1285 permitted 05.01.18</t>
  </si>
  <si>
    <t>Pavilion/Marina Car Park</t>
  </si>
  <si>
    <t>NP site CDST35 P/2015/0961 awaiting decision</t>
  </si>
  <si>
    <t>Dairy Crest Site, Parkfield Road</t>
  </si>
  <si>
    <t>NP site NP3. Positive pre-app for 67 units. Site currently being marketed.</t>
  </si>
  <si>
    <t>2 Courtland Road</t>
  </si>
  <si>
    <t>Max. capacity on site = 6 units (P/2015/0303 &amp; P/2016/0119). 3 units comp, 3 units U/C</t>
  </si>
  <si>
    <t>Former Paignton Police Station</t>
  </si>
  <si>
    <t>NP site CDSP9. P/2017/1117 pending decision. Committee March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</si>
</sst>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2"/>
      <name val="Times New Roman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color rgb="FF800080"/>
      <name val="Arial"/>
      <family val="2"/>
    </font>
    <font>
      <b/>
      <sz val="10"/>
      <color rgb="FF80008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rgb="FF800080"/>
      <name val="Arial"/>
      <family val="2"/>
    </font>
    <font>
      <b/>
      <sz val="10"/>
      <color rgb="FFC00000"/>
      <name val="Arial"/>
      <family val="2"/>
    </font>
    <font>
      <b/>
      <sz val="9"/>
      <name val="Arial"/>
      <family val="2"/>
    </font>
    <font>
      <b/>
      <i/>
      <sz val="10"/>
      <color indexed="23"/>
      <name val="Arial"/>
      <family val="2"/>
    </font>
    <font>
      <b/>
      <sz val="10"/>
      <color theme="3" tint="-0.249977111117893"/>
      <name val="Arial"/>
      <family val="2"/>
    </font>
    <font>
      <b/>
      <sz val="11"/>
      <color rgb="FF800080"/>
      <name val="Arial"/>
      <family val="2"/>
    </font>
    <font>
      <b/>
      <sz val="11"/>
      <color rgb="FFFF0000"/>
      <name val="Arial"/>
      <family val="2"/>
    </font>
    <font>
      <b/>
      <sz val="11"/>
      <color rgb="FFC00000"/>
      <name val="Arial"/>
      <family val="2"/>
    </font>
    <font>
      <b/>
      <sz val="10"/>
      <color theme="3"/>
      <name val="Arial"/>
      <family val="2"/>
    </font>
    <font>
      <b/>
      <sz val="11"/>
      <color indexed="9"/>
      <name val="Arial"/>
      <family val="2"/>
    </font>
    <font>
      <b/>
      <sz val="12"/>
      <color indexed="9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80008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7">
    <xf numFmtId="0" fontId="0" fillId="0" borderId="0" xfId="0"/>
    <xf numFmtId="0" fontId="1" fillId="0" borderId="0" xfId="1" applyAlignment="1">
      <alignment horizontal="left" wrapText="1"/>
    </xf>
    <xf numFmtId="0" fontId="2" fillId="0" borderId="9" xfId="1" applyFont="1" applyBorder="1"/>
    <xf numFmtId="0" fontId="3" fillId="0" borderId="10" xfId="1" applyFont="1" applyBorder="1" applyAlignment="1">
      <alignment wrapText="1"/>
    </xf>
    <xf numFmtId="0" fontId="1" fillId="0" borderId="10" xfId="1" applyBorder="1" applyAlignment="1">
      <alignment horizontal="center"/>
    </xf>
    <xf numFmtId="0" fontId="1" fillId="0" borderId="11" xfId="1" applyBorder="1"/>
    <xf numFmtId="0" fontId="1" fillId="2" borderId="10" xfId="1" applyFill="1" applyBorder="1"/>
    <xf numFmtId="0" fontId="4" fillId="0" borderId="0" xfId="1" applyFont="1" applyBorder="1" applyAlignment="1">
      <alignment horizontal="center" vertical="center" wrapText="1"/>
    </xf>
    <xf numFmtId="0" fontId="1" fillId="0" borderId="0" xfId="1" applyBorder="1"/>
    <xf numFmtId="0" fontId="1" fillId="0" borderId="0" xfId="1" applyBorder="1" applyAlignment="1">
      <alignment horizontal="left" wrapText="1"/>
    </xf>
    <xf numFmtId="0" fontId="1" fillId="0" borderId="0" xfId="1" applyBorder="1" applyAlignment="1">
      <alignment wrapText="1"/>
    </xf>
    <xf numFmtId="0" fontId="1" fillId="0" borderId="0" xfId="1"/>
    <xf numFmtId="0" fontId="1" fillId="0" borderId="1" xfId="1" applyBorder="1"/>
    <xf numFmtId="0" fontId="1" fillId="0" borderId="0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/>
    </xf>
    <xf numFmtId="0" fontId="1" fillId="3" borderId="2" xfId="1" applyFont="1" applyFill="1" applyBorder="1" applyAlignment="1">
      <alignment horizontal="left" vertical="center" wrapText="1"/>
    </xf>
    <xf numFmtId="0" fontId="6" fillId="3" borderId="6" xfId="1" applyFont="1" applyFill="1" applyBorder="1" applyAlignment="1">
      <alignment horizontal="left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1" fontId="4" fillId="5" borderId="0" xfId="1" applyNumberFormat="1" applyFont="1" applyFill="1" applyBorder="1" applyAlignment="1">
      <alignment vertical="top" wrapText="1"/>
    </xf>
    <xf numFmtId="0" fontId="3" fillId="3" borderId="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left" vertical="center" wrapText="1"/>
    </xf>
    <xf numFmtId="0" fontId="1" fillId="3" borderId="0" xfId="1" applyFont="1" applyFill="1" applyBorder="1" applyAlignment="1">
      <alignment horizontal="center" vertical="center" wrapText="1"/>
    </xf>
    <xf numFmtId="0" fontId="1" fillId="3" borderId="0" xfId="1" applyFont="1" applyFill="1" applyAlignment="1">
      <alignment horizontal="center" vertical="center" wrapText="1"/>
    </xf>
    <xf numFmtId="0" fontId="6" fillId="6" borderId="2" xfId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left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5" fillId="6" borderId="0" xfId="1" applyFont="1" applyFill="1" applyBorder="1" applyAlignment="1">
      <alignment horizontal="center" vertical="center" wrapText="1"/>
    </xf>
    <xf numFmtId="0" fontId="3" fillId="6" borderId="0" xfId="1" applyFont="1" applyFill="1" applyBorder="1" applyAlignment="1">
      <alignment horizontal="center" vertical="center" wrapText="1"/>
    </xf>
    <xf numFmtId="0" fontId="3" fillId="6" borderId="0" xfId="1" applyFont="1" applyFill="1" applyBorder="1" applyAlignment="1">
      <alignment horizontal="left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0" borderId="2" xfId="1" applyFill="1" applyBorder="1" applyAlignment="1">
      <alignment horizontal="left" wrapText="1"/>
    </xf>
    <xf numFmtId="0" fontId="1" fillId="0" borderId="6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left" vertical="center" wrapText="1"/>
    </xf>
    <xf numFmtId="0" fontId="1" fillId="0" borderId="6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/>
    </xf>
    <xf numFmtId="0" fontId="1" fillId="0" borderId="0" xfId="1" applyFill="1" applyBorder="1" applyAlignment="1">
      <alignment horizontal="left" vertical="center" wrapText="1"/>
    </xf>
    <xf numFmtId="0" fontId="1" fillId="0" borderId="0" xfId="1" applyFill="1" applyBorder="1" applyAlignment="1">
      <alignment wrapText="1"/>
    </xf>
    <xf numFmtId="0" fontId="1" fillId="0" borderId="0" xfId="1" applyFont="1" applyFill="1" applyAlignment="1">
      <alignment horizontal="center" vertical="center" wrapText="1"/>
    </xf>
    <xf numFmtId="0" fontId="1" fillId="0" borderId="0" xfId="1" applyFill="1"/>
    <xf numFmtId="0" fontId="1" fillId="0" borderId="2" xfId="1" applyFont="1" applyFill="1" applyBorder="1" applyAlignment="1">
      <alignment horizontal="left" wrapText="1"/>
    </xf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wrapText="1"/>
    </xf>
    <xf numFmtId="0" fontId="1" fillId="0" borderId="0" xfId="1" applyFont="1" applyFill="1"/>
    <xf numFmtId="0" fontId="7" fillId="0" borderId="13" xfId="1" applyFont="1" applyFill="1" applyBorder="1" applyAlignment="1">
      <alignment horizontal="left" vertical="center" wrapText="1"/>
    </xf>
    <xf numFmtId="0" fontId="1" fillId="0" borderId="2" xfId="1" applyFill="1" applyBorder="1" applyAlignment="1">
      <alignment horizontal="left" vertical="center" wrapText="1"/>
    </xf>
    <xf numFmtId="0" fontId="3" fillId="0" borderId="6" xfId="1" applyFont="1" applyFill="1" applyBorder="1" applyAlignment="1">
      <alignment vertical="center"/>
    </xf>
    <xf numFmtId="0" fontId="3" fillId="0" borderId="6" xfId="1" applyFont="1" applyFill="1" applyBorder="1" applyAlignment="1">
      <alignment vertical="center" wrapText="1"/>
    </xf>
    <xf numFmtId="0" fontId="9" fillId="0" borderId="6" xfId="1" applyFont="1" applyFill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 wrapText="1"/>
    </xf>
    <xf numFmtId="0" fontId="1" fillId="0" borderId="0" xfId="1" applyFill="1" applyAlignment="1">
      <alignment horizontal="left" vertical="center"/>
    </xf>
    <xf numFmtId="0" fontId="11" fillId="0" borderId="6" xfId="1" applyFont="1" applyFill="1" applyBorder="1" applyAlignment="1">
      <alignment vertical="center" wrapText="1"/>
    </xf>
    <xf numFmtId="0" fontId="3" fillId="0" borderId="6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vertical="center"/>
    </xf>
    <xf numFmtId="0" fontId="3" fillId="0" borderId="8" xfId="1" applyFont="1" applyFill="1" applyBorder="1" applyAlignment="1">
      <alignment vertical="center" wrapText="1"/>
    </xf>
    <xf numFmtId="0" fontId="3" fillId="0" borderId="8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left" vertical="center" wrapText="1"/>
    </xf>
    <xf numFmtId="0" fontId="10" fillId="0" borderId="6" xfId="1" applyFont="1" applyFill="1" applyBorder="1" applyAlignment="1">
      <alignment horizontal="left" vertical="center" wrapText="1"/>
    </xf>
    <xf numFmtId="1" fontId="9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 wrapText="1"/>
    </xf>
    <xf numFmtId="0" fontId="3" fillId="0" borderId="12" xfId="1" applyFont="1" applyFill="1" applyBorder="1" applyAlignment="1">
      <alignment horizontal="center" vertical="center"/>
    </xf>
    <xf numFmtId="164" fontId="12" fillId="0" borderId="0" xfId="1" applyNumberFormat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left" vertical="center" wrapText="1"/>
    </xf>
    <xf numFmtId="0" fontId="10" fillId="0" borderId="8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wrapText="1"/>
    </xf>
    <xf numFmtId="0" fontId="1" fillId="0" borderId="2" xfId="1" applyFont="1" applyFill="1" applyBorder="1" applyAlignment="1">
      <alignment horizontal="left" vertical="center" wrapText="1"/>
    </xf>
    <xf numFmtId="0" fontId="1" fillId="0" borderId="12" xfId="1" applyFont="1" applyFill="1" applyBorder="1" applyAlignment="1">
      <alignment horizontal="left" vertical="center" wrapText="1"/>
    </xf>
    <xf numFmtId="0" fontId="1" fillId="0" borderId="2" xfId="1" applyBorder="1" applyAlignment="1">
      <alignment horizontal="left" wrapText="1"/>
    </xf>
    <xf numFmtId="0" fontId="3" fillId="0" borderId="12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 wrapText="1"/>
    </xf>
    <xf numFmtId="0" fontId="1" fillId="0" borderId="6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1" fontId="9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center" vertical="center"/>
    </xf>
    <xf numFmtId="1" fontId="13" fillId="0" borderId="0" xfId="1" applyNumberFormat="1" applyFont="1" applyBorder="1" applyAlignment="1">
      <alignment horizontal="center" vertical="center"/>
    </xf>
    <xf numFmtId="0" fontId="1" fillId="0" borderId="8" xfId="1" applyBorder="1" applyAlignment="1">
      <alignment wrapText="1"/>
    </xf>
    <xf numFmtId="0" fontId="1" fillId="0" borderId="8" xfId="1" applyBorder="1" applyAlignment="1">
      <alignment horizontal="center"/>
    </xf>
    <xf numFmtId="0" fontId="1" fillId="0" borderId="13" xfId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3" fillId="0" borderId="12" xfId="1" applyFont="1" applyBorder="1" applyAlignment="1">
      <alignment vertical="center"/>
    </xf>
    <xf numFmtId="0" fontId="14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/>
    </xf>
    <xf numFmtId="0" fontId="5" fillId="0" borderId="0" xfId="1" applyFont="1" applyFill="1" applyBorder="1" applyAlignment="1">
      <alignment horizontal="center" vertical="center" wrapText="1"/>
    </xf>
    <xf numFmtId="0" fontId="1" fillId="0" borderId="12" xfId="1" applyFont="1" applyBorder="1"/>
    <xf numFmtId="0" fontId="1" fillId="0" borderId="8" xfId="1" applyFont="1" applyBorder="1" applyAlignment="1">
      <alignment wrapText="1"/>
    </xf>
    <xf numFmtId="0" fontId="1" fillId="0" borderId="8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left" vertical="center"/>
    </xf>
    <xf numFmtId="0" fontId="3" fillId="0" borderId="2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left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horizontal="center" vertical="center"/>
    </xf>
    <xf numFmtId="0" fontId="16" fillId="0" borderId="12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/>
    </xf>
    <xf numFmtId="0" fontId="3" fillId="7" borderId="2" xfId="1" applyFont="1" applyFill="1" applyBorder="1" applyAlignment="1">
      <alignment horizontal="left" wrapText="1"/>
    </xf>
    <xf numFmtId="0" fontId="17" fillId="7" borderId="6" xfId="1" applyFont="1" applyFill="1" applyBorder="1" applyAlignment="1">
      <alignment horizontal="left" vertical="center" wrapText="1"/>
    </xf>
    <xf numFmtId="0" fontId="18" fillId="7" borderId="6" xfId="1" applyFont="1" applyFill="1" applyBorder="1" applyAlignment="1">
      <alignment horizontal="center" vertical="center" wrapText="1"/>
    </xf>
    <xf numFmtId="0" fontId="17" fillId="7" borderId="6" xfId="1" applyFont="1" applyFill="1" applyBorder="1" applyAlignment="1">
      <alignment horizontal="center" vertical="center"/>
    </xf>
    <xf numFmtId="0" fontId="17" fillId="2" borderId="1" xfId="1" applyFont="1" applyFill="1" applyBorder="1" applyAlignment="1">
      <alignment horizontal="center" vertical="center"/>
    </xf>
    <xf numFmtId="1" fontId="19" fillId="7" borderId="0" xfId="1" applyNumberFormat="1" applyFont="1" applyFill="1" applyBorder="1" applyAlignment="1">
      <alignment horizontal="center" vertical="center"/>
    </xf>
    <xf numFmtId="0" fontId="13" fillId="7" borderId="0" xfId="1" applyFont="1" applyFill="1" applyBorder="1" applyAlignment="1">
      <alignment horizontal="center" vertical="center"/>
    </xf>
    <xf numFmtId="0" fontId="17" fillId="7" borderId="0" xfId="1" applyFont="1" applyFill="1" applyBorder="1" applyAlignment="1">
      <alignment horizontal="left" vertical="center" wrapText="1"/>
    </xf>
    <xf numFmtId="0" fontId="3" fillId="7" borderId="0" xfId="1" applyFont="1" applyFill="1" applyBorder="1" applyAlignment="1">
      <alignment wrapText="1"/>
    </xf>
    <xf numFmtId="0" fontId="3" fillId="7" borderId="0" xfId="1" applyFont="1" applyFill="1"/>
    <xf numFmtId="0" fontId="6" fillId="0" borderId="1" xfId="1" applyFont="1" applyBorder="1"/>
    <xf numFmtId="0" fontId="20" fillId="0" borderId="0" xfId="1" applyFont="1" applyBorder="1" applyAlignment="1">
      <alignment wrapText="1"/>
    </xf>
    <xf numFmtId="0" fontId="20" fillId="0" borderId="0" xfId="1" applyFont="1" applyBorder="1" applyAlignment="1">
      <alignment horizontal="center"/>
    </xf>
    <xf numFmtId="0" fontId="1" fillId="0" borderId="2" xfId="1" applyBorder="1"/>
    <xf numFmtId="0" fontId="5" fillId="0" borderId="0" xfId="1" applyFont="1" applyBorder="1" applyAlignment="1">
      <alignment vertical="center"/>
    </xf>
    <xf numFmtId="0" fontId="20" fillId="0" borderId="1" xfId="1" applyFont="1" applyBorder="1"/>
    <xf numFmtId="0" fontId="1" fillId="0" borderId="1" xfId="1" applyBorder="1" applyAlignment="1">
      <alignment horizontal="center"/>
    </xf>
    <xf numFmtId="0" fontId="1" fillId="0" borderId="0" xfId="1" applyAlignment="1">
      <alignment wrapText="1"/>
    </xf>
    <xf numFmtId="0" fontId="20" fillId="0" borderId="0" xfId="1" applyFont="1" applyFill="1" applyBorder="1"/>
    <xf numFmtId="0" fontId="1" fillId="0" borderId="0" xfId="1" applyAlignment="1">
      <alignment horizontal="center"/>
    </xf>
    <xf numFmtId="0" fontId="1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1" fillId="0" borderId="2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3" fillId="0" borderId="6" xfId="1" applyFont="1" applyBorder="1" applyAlignment="1">
      <alignment horizontal="left" vertical="center"/>
    </xf>
    <xf numFmtId="0" fontId="11" fillId="0" borderId="6" xfId="1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17" fillId="7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1" fillId="0" borderId="14" xfId="1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1" fillId="0" borderId="14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21" fillId="0" borderId="1" xfId="1" applyFont="1" applyBorder="1" applyAlignment="1">
      <alignment horizontal="left" wrapText="1"/>
    </xf>
    <xf numFmtId="0" fontId="21" fillId="0" borderId="0" xfId="1" applyFont="1" applyBorder="1" applyAlignment="1">
      <alignment horizontal="left" wrapText="1"/>
    </xf>
    <xf numFmtId="0" fontId="21" fillId="0" borderId="2" xfId="1" applyFont="1" applyBorder="1" applyAlignment="1">
      <alignment horizontal="left" wrapText="1"/>
    </xf>
    <xf numFmtId="0" fontId="21" fillId="0" borderId="3" xfId="1" applyFont="1" applyBorder="1" applyAlignment="1">
      <alignment horizontal="left" wrapText="1"/>
    </xf>
    <xf numFmtId="0" fontId="21" fillId="0" borderId="4" xfId="1" applyFont="1" applyBorder="1" applyAlignment="1">
      <alignment horizontal="left" wrapText="1"/>
    </xf>
    <xf numFmtId="0" fontId="21" fillId="0" borderId="5" xfId="1" applyFont="1" applyBorder="1" applyAlignment="1">
      <alignment horizontal="left" wrapText="1"/>
    </xf>
    <xf numFmtId="0" fontId="5" fillId="0" borderId="0" xfId="1" applyFont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7" fillId="7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  <xf numFmtId="0" fontId="5" fillId="2" borderId="0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BA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6"/>
  <sheetViews>
    <sheetView tabSelected="1" view="pageBreakPreview" zoomScale="90" zoomScaleNormal="100" zoomScaleSheetLayoutView="90" workbookViewId="0">
      <pane ySplit="1500"/>
      <selection activeCell="C1" sqref="C1"/>
      <selection pane="bottomLeft" activeCell="F81" sqref="F81"/>
    </sheetView>
  </sheetViews>
  <sheetFormatPr defaultRowHeight="12.75" x14ac:dyDescent="0.2"/>
  <cols>
    <col min="1" max="1" width="7.125" style="1" customWidth="1"/>
    <col min="2" max="2" width="35.625" style="11" customWidth="1"/>
    <col min="3" max="3" width="48.875" style="140" customWidth="1"/>
    <col min="4" max="4" width="6.875" style="142" customWidth="1"/>
    <col min="5" max="8" width="5.875" style="142" customWidth="1"/>
    <col min="9" max="9" width="5.875" style="11" customWidth="1"/>
    <col min="10" max="10" width="14.5" style="11" customWidth="1"/>
    <col min="11" max="11" width="10.25" style="8" bestFit="1" customWidth="1"/>
    <col min="12" max="12" width="6.75" style="8" bestFit="1" customWidth="1"/>
    <col min="13" max="13" width="5.875" style="11" customWidth="1"/>
    <col min="14" max="14" width="5.875" style="8" customWidth="1"/>
    <col min="15" max="15" width="7.75" style="11" customWidth="1"/>
    <col min="16" max="16" width="8.5" style="11" customWidth="1"/>
    <col min="17" max="17" width="7.25" style="11" customWidth="1"/>
    <col min="18" max="19" width="8.125" style="11" customWidth="1"/>
    <col min="20" max="20" width="4.25" style="11" customWidth="1"/>
    <col min="21" max="21" width="4.875" style="1" bestFit="1" customWidth="1"/>
    <col min="22" max="22" width="16.125" style="140" customWidth="1"/>
    <col min="23" max="16384" width="9" style="11"/>
  </cols>
  <sheetData>
    <row r="1" spans="1:23" ht="27.75" customHeight="1" x14ac:dyDescent="0.25">
      <c r="B1" s="2" t="s">
        <v>117</v>
      </c>
      <c r="C1" s="3"/>
      <c r="D1" s="4"/>
      <c r="E1" s="4"/>
      <c r="F1" s="4"/>
      <c r="G1" s="4"/>
      <c r="H1" s="4"/>
      <c r="I1" s="5"/>
      <c r="J1" s="6"/>
      <c r="K1" s="7"/>
      <c r="L1" s="7"/>
      <c r="M1" s="202"/>
      <c r="N1" s="202"/>
      <c r="O1" s="203"/>
      <c r="P1" s="203"/>
      <c r="Q1" s="203"/>
      <c r="R1" s="203"/>
      <c r="S1" s="174"/>
      <c r="T1" s="8"/>
      <c r="U1" s="9"/>
      <c r="V1" s="10"/>
    </row>
    <row r="2" spans="1:23" ht="16.5" customHeight="1" x14ac:dyDescent="0.2">
      <c r="B2" s="12"/>
      <c r="C2" s="10"/>
      <c r="D2" s="13"/>
      <c r="E2" s="13">
        <v>1</v>
      </c>
      <c r="F2" s="13">
        <v>2</v>
      </c>
      <c r="G2" s="13">
        <v>3</v>
      </c>
      <c r="H2" s="13">
        <v>4</v>
      </c>
      <c r="I2" s="14">
        <v>5</v>
      </c>
      <c r="J2" s="15"/>
      <c r="K2" s="16"/>
      <c r="L2" s="16"/>
      <c r="M2" s="17"/>
      <c r="N2" s="17"/>
      <c r="O2" s="18"/>
      <c r="P2" s="174"/>
      <c r="Q2" s="18"/>
      <c r="R2" s="18"/>
      <c r="S2" s="18"/>
      <c r="T2" s="13"/>
      <c r="U2" s="9"/>
      <c r="V2" s="10"/>
    </row>
    <row r="3" spans="1:23" s="27" customFormat="1" ht="25.5" x14ac:dyDescent="0.25">
      <c r="A3" s="19"/>
      <c r="B3" s="20" t="s">
        <v>3</v>
      </c>
      <c r="C3" s="20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2" t="s">
        <v>10</v>
      </c>
      <c r="J3" s="175"/>
      <c r="K3" s="175"/>
      <c r="L3" s="17"/>
      <c r="M3" s="17"/>
      <c r="N3" s="23"/>
      <c r="O3" s="23"/>
      <c r="P3" s="17"/>
      <c r="Q3" s="17"/>
      <c r="R3" s="17"/>
      <c r="S3" s="24"/>
      <c r="T3" s="25"/>
      <c r="U3" s="26"/>
    </row>
    <row r="4" spans="1:23" s="37" customFormat="1" ht="20.100000000000001" customHeight="1" x14ac:dyDescent="0.25">
      <c r="A4" s="28"/>
      <c r="B4" s="29" t="s">
        <v>1</v>
      </c>
      <c r="C4" s="29"/>
      <c r="D4" s="30"/>
      <c r="E4" s="30"/>
      <c r="F4" s="30"/>
      <c r="G4" s="31"/>
      <c r="H4" s="30"/>
      <c r="I4" s="30"/>
      <c r="J4" s="32"/>
      <c r="K4" s="204"/>
      <c r="L4" s="204"/>
      <c r="M4" s="33"/>
      <c r="N4" s="33"/>
      <c r="O4" s="33"/>
      <c r="P4" s="33"/>
      <c r="Q4" s="33"/>
      <c r="R4" s="33"/>
      <c r="S4" s="33"/>
      <c r="T4" s="34"/>
      <c r="U4" s="35"/>
      <c r="V4" s="36"/>
    </row>
    <row r="5" spans="1:23" s="50" customFormat="1" ht="32.25" customHeight="1" x14ac:dyDescent="0.2">
      <c r="A5" s="38"/>
      <c r="B5" s="39" t="s">
        <v>11</v>
      </c>
      <c r="C5" s="40" t="s">
        <v>116</v>
      </c>
      <c r="D5" s="41">
        <f t="shared" ref="D5:D34" si="0">SUM(E5:I5)</f>
        <v>75</v>
      </c>
      <c r="E5" s="41"/>
      <c r="F5" s="41"/>
      <c r="G5" s="42">
        <v>20</v>
      </c>
      <c r="H5" s="41">
        <v>20</v>
      </c>
      <c r="I5" s="41">
        <v>35</v>
      </c>
      <c r="J5" s="43"/>
      <c r="K5" s="44"/>
      <c r="L5" s="44"/>
      <c r="M5" s="177"/>
      <c r="N5" s="177"/>
      <c r="O5" s="45"/>
      <c r="P5" s="45"/>
      <c r="Q5" s="45"/>
      <c r="R5" s="45"/>
      <c r="S5" s="45"/>
      <c r="T5" s="46"/>
      <c r="U5" s="47"/>
      <c r="V5" s="48"/>
      <c r="W5" s="49"/>
    </row>
    <row r="6" spans="1:23" s="54" customFormat="1" ht="24" customHeight="1" x14ac:dyDescent="0.2">
      <c r="A6" s="51"/>
      <c r="B6" s="39" t="s">
        <v>12</v>
      </c>
      <c r="C6" s="40" t="s">
        <v>13</v>
      </c>
      <c r="D6" s="41">
        <f t="shared" si="0"/>
        <v>115</v>
      </c>
      <c r="E6" s="41">
        <v>40</v>
      </c>
      <c r="F6" s="41">
        <v>35</v>
      </c>
      <c r="G6" s="42">
        <v>20</v>
      </c>
      <c r="H6" s="41">
        <v>20</v>
      </c>
      <c r="I6" s="41"/>
      <c r="J6" s="43"/>
      <c r="K6" s="44"/>
      <c r="L6" s="44"/>
      <c r="M6" s="177"/>
      <c r="N6" s="177"/>
      <c r="O6" s="45"/>
      <c r="P6" s="45"/>
      <c r="Q6" s="45"/>
      <c r="R6" s="45"/>
      <c r="S6" s="45"/>
      <c r="T6" s="43"/>
      <c r="U6" s="52"/>
      <c r="V6" s="53"/>
      <c r="W6" s="49"/>
    </row>
    <row r="7" spans="1:23" s="54" customFormat="1" ht="48" x14ac:dyDescent="0.2">
      <c r="A7" s="51"/>
      <c r="B7" s="181" t="s">
        <v>105</v>
      </c>
      <c r="C7" s="182" t="s">
        <v>108</v>
      </c>
      <c r="D7" s="41">
        <f t="shared" si="0"/>
        <v>70</v>
      </c>
      <c r="E7" s="183"/>
      <c r="F7" s="183"/>
      <c r="G7" s="42"/>
      <c r="H7" s="183">
        <v>35</v>
      </c>
      <c r="I7" s="183">
        <v>35</v>
      </c>
      <c r="J7" s="43"/>
      <c r="K7" s="44"/>
      <c r="L7" s="44"/>
      <c r="M7" s="180"/>
      <c r="N7" s="180"/>
      <c r="O7" s="45"/>
      <c r="P7" s="45"/>
      <c r="Q7" s="45"/>
      <c r="R7" s="45"/>
      <c r="S7" s="45"/>
      <c r="T7" s="43"/>
      <c r="U7" s="52"/>
      <c r="V7" s="53"/>
      <c r="W7" s="49"/>
    </row>
    <row r="8" spans="1:23" s="54" customFormat="1" ht="23.25" customHeight="1" x14ac:dyDescent="0.2">
      <c r="A8" s="51"/>
      <c r="B8" s="39" t="s">
        <v>14</v>
      </c>
      <c r="C8" s="40" t="s">
        <v>109</v>
      </c>
      <c r="D8" s="41">
        <f t="shared" si="0"/>
        <v>6</v>
      </c>
      <c r="E8" s="41">
        <v>6</v>
      </c>
      <c r="F8" s="41"/>
      <c r="G8" s="42"/>
      <c r="H8" s="41"/>
      <c r="I8" s="41"/>
      <c r="J8" s="43"/>
      <c r="K8" s="44"/>
      <c r="L8" s="44"/>
      <c r="M8" s="177"/>
      <c r="N8" s="177"/>
      <c r="O8" s="45"/>
      <c r="P8" s="45"/>
      <c r="Q8" s="45"/>
      <c r="R8" s="45"/>
      <c r="S8" s="45"/>
      <c r="T8" s="43"/>
      <c r="U8" s="52"/>
      <c r="V8" s="53"/>
      <c r="W8" s="49"/>
    </row>
    <row r="9" spans="1:23" s="54" customFormat="1" ht="24" customHeight="1" x14ac:dyDescent="0.2">
      <c r="A9" s="51"/>
      <c r="B9" s="39" t="s">
        <v>15</v>
      </c>
      <c r="C9" s="40" t="s">
        <v>110</v>
      </c>
      <c r="D9" s="41">
        <f t="shared" si="0"/>
        <v>16</v>
      </c>
      <c r="E9" s="41">
        <v>2</v>
      </c>
      <c r="F9" s="41">
        <v>4</v>
      </c>
      <c r="G9" s="42">
        <v>10</v>
      </c>
      <c r="H9" s="41"/>
      <c r="I9" s="41"/>
      <c r="J9" s="43"/>
      <c r="K9" s="44"/>
      <c r="L9" s="44"/>
      <c r="M9" s="177"/>
      <c r="N9" s="177"/>
      <c r="O9" s="45"/>
      <c r="P9" s="45"/>
      <c r="Q9" s="45"/>
      <c r="R9" s="45"/>
      <c r="S9" s="45"/>
      <c r="T9" s="43"/>
      <c r="U9" s="52"/>
      <c r="V9" s="53"/>
      <c r="W9" s="49"/>
    </row>
    <row r="10" spans="1:23" s="54" customFormat="1" ht="33.75" customHeight="1" x14ac:dyDescent="0.2">
      <c r="A10" s="51"/>
      <c r="B10" s="39" t="s">
        <v>16</v>
      </c>
      <c r="C10" s="40" t="s">
        <v>17</v>
      </c>
      <c r="D10" s="41">
        <f t="shared" si="0"/>
        <v>9</v>
      </c>
      <c r="E10" s="41"/>
      <c r="F10" s="41"/>
      <c r="G10" s="42">
        <v>9</v>
      </c>
      <c r="H10" s="41"/>
      <c r="I10" s="41"/>
      <c r="J10" s="43"/>
      <c r="K10" s="44"/>
      <c r="L10" s="44"/>
      <c r="M10" s="177"/>
      <c r="N10" s="177"/>
      <c r="O10" s="45"/>
      <c r="P10" s="45"/>
      <c r="Q10" s="45"/>
      <c r="R10" s="45"/>
      <c r="S10" s="45"/>
      <c r="T10" s="43"/>
      <c r="U10" s="52"/>
      <c r="V10" s="53"/>
      <c r="W10" s="49"/>
    </row>
    <row r="11" spans="1:23" s="54" customFormat="1" ht="25.5" x14ac:dyDescent="0.2">
      <c r="A11" s="51"/>
      <c r="B11" s="39" t="s">
        <v>18</v>
      </c>
      <c r="C11" s="40" t="s">
        <v>111</v>
      </c>
      <c r="D11" s="41">
        <f t="shared" si="0"/>
        <v>5</v>
      </c>
      <c r="E11" s="41">
        <v>2</v>
      </c>
      <c r="F11" s="41">
        <v>3</v>
      </c>
      <c r="G11" s="42"/>
      <c r="H11" s="41"/>
      <c r="I11" s="41"/>
      <c r="J11" s="43"/>
      <c r="K11" s="44"/>
      <c r="L11" s="44"/>
      <c r="M11" s="177"/>
      <c r="N11" s="177"/>
      <c r="O11" s="45"/>
      <c r="P11" s="45"/>
      <c r="Q11" s="45"/>
      <c r="R11" s="45"/>
      <c r="S11" s="45"/>
      <c r="T11" s="43"/>
      <c r="U11" s="52"/>
      <c r="V11" s="53"/>
      <c r="W11" s="49"/>
    </row>
    <row r="12" spans="1:23" s="54" customFormat="1" ht="24" customHeight="1" x14ac:dyDescent="0.2">
      <c r="A12" s="51"/>
      <c r="B12" s="39" t="s">
        <v>19</v>
      </c>
      <c r="C12" s="40" t="s">
        <v>112</v>
      </c>
      <c r="D12" s="41">
        <f t="shared" si="0"/>
        <v>9</v>
      </c>
      <c r="E12" s="41">
        <v>9</v>
      </c>
      <c r="F12" s="41"/>
      <c r="G12" s="42"/>
      <c r="H12" s="41"/>
      <c r="I12" s="41"/>
      <c r="J12" s="43"/>
      <c r="K12" s="44"/>
      <c r="L12" s="44"/>
      <c r="M12" s="177"/>
      <c r="N12" s="177"/>
      <c r="O12" s="45"/>
      <c r="P12" s="45"/>
      <c r="Q12" s="45"/>
      <c r="R12" s="45"/>
      <c r="S12" s="45"/>
      <c r="T12" s="43"/>
      <c r="U12" s="52"/>
      <c r="V12" s="53"/>
      <c r="W12" s="49"/>
    </row>
    <row r="13" spans="1:23" s="54" customFormat="1" ht="24" customHeight="1" x14ac:dyDescent="0.2">
      <c r="A13" s="51"/>
      <c r="B13" s="39" t="s">
        <v>20</v>
      </c>
      <c r="C13" s="40" t="s">
        <v>21</v>
      </c>
      <c r="D13" s="41">
        <f t="shared" si="0"/>
        <v>6</v>
      </c>
      <c r="E13" s="41">
        <v>6</v>
      </c>
      <c r="F13" s="41"/>
      <c r="G13" s="42"/>
      <c r="H13" s="41"/>
      <c r="I13" s="41"/>
      <c r="J13" s="43"/>
      <c r="K13" s="44"/>
      <c r="L13" s="44"/>
      <c r="M13" s="177"/>
      <c r="N13" s="177"/>
      <c r="O13" s="45"/>
      <c r="P13" s="45"/>
      <c r="Q13" s="45"/>
      <c r="R13" s="45"/>
      <c r="S13" s="45"/>
      <c r="T13" s="43"/>
      <c r="U13" s="52"/>
      <c r="V13" s="53"/>
      <c r="W13" s="49"/>
    </row>
    <row r="14" spans="1:23" s="54" customFormat="1" ht="24" customHeight="1" x14ac:dyDescent="0.2">
      <c r="A14" s="51"/>
      <c r="B14" s="39" t="s">
        <v>22</v>
      </c>
      <c r="C14" s="40" t="s">
        <v>23</v>
      </c>
      <c r="D14" s="41">
        <f t="shared" si="0"/>
        <v>11</v>
      </c>
      <c r="E14" s="41"/>
      <c r="F14" s="41"/>
      <c r="G14" s="42">
        <v>11</v>
      </c>
      <c r="H14" s="41"/>
      <c r="I14" s="41"/>
      <c r="J14" s="43"/>
      <c r="K14" s="44"/>
      <c r="L14" s="44"/>
      <c r="M14" s="177"/>
      <c r="N14" s="177"/>
      <c r="O14" s="45"/>
      <c r="P14" s="45"/>
      <c r="Q14" s="45"/>
      <c r="R14" s="45"/>
      <c r="S14" s="45"/>
      <c r="T14" s="43"/>
      <c r="U14" s="52"/>
      <c r="V14" s="53"/>
      <c r="W14" s="49"/>
    </row>
    <row r="15" spans="1:23" s="54" customFormat="1" ht="24" customHeight="1" x14ac:dyDescent="0.2">
      <c r="A15" s="51"/>
      <c r="B15" s="39" t="s">
        <v>24</v>
      </c>
      <c r="C15" s="55" t="s">
        <v>25</v>
      </c>
      <c r="D15" s="41">
        <f t="shared" si="0"/>
        <v>71</v>
      </c>
      <c r="E15" s="41"/>
      <c r="F15" s="41">
        <v>71</v>
      </c>
      <c r="G15" s="42"/>
      <c r="H15" s="41"/>
      <c r="I15" s="41"/>
      <c r="J15" s="43"/>
      <c r="K15" s="44"/>
      <c r="L15" s="44"/>
      <c r="M15" s="177"/>
      <c r="N15" s="177"/>
      <c r="O15" s="45"/>
      <c r="P15" s="45"/>
      <c r="Q15" s="45"/>
      <c r="R15" s="45"/>
      <c r="S15" s="45"/>
      <c r="T15" s="43"/>
      <c r="U15" s="52"/>
      <c r="V15" s="53"/>
      <c r="W15" s="49"/>
    </row>
    <row r="16" spans="1:23" s="54" customFormat="1" ht="24" customHeight="1" x14ac:dyDescent="0.2">
      <c r="A16" s="51"/>
      <c r="B16" s="39" t="s">
        <v>26</v>
      </c>
      <c r="C16" s="55" t="s">
        <v>27</v>
      </c>
      <c r="D16" s="41">
        <f t="shared" si="0"/>
        <v>10</v>
      </c>
      <c r="E16" s="41"/>
      <c r="F16" s="41"/>
      <c r="G16" s="42">
        <v>10</v>
      </c>
      <c r="H16" s="41"/>
      <c r="I16" s="41"/>
      <c r="J16" s="43"/>
      <c r="K16" s="44"/>
      <c r="L16" s="44"/>
      <c r="M16" s="177"/>
      <c r="N16" s="177"/>
      <c r="O16" s="45"/>
      <c r="P16" s="45"/>
      <c r="Q16" s="45"/>
      <c r="R16" s="45"/>
      <c r="S16" s="45"/>
      <c r="T16" s="43"/>
      <c r="U16" s="52"/>
      <c r="V16" s="53"/>
      <c r="W16" s="49"/>
    </row>
    <row r="17" spans="1:23" s="54" customFormat="1" ht="24" customHeight="1" x14ac:dyDescent="0.2">
      <c r="A17" s="51"/>
      <c r="B17" s="39" t="s">
        <v>28</v>
      </c>
      <c r="C17" s="55" t="s">
        <v>113</v>
      </c>
      <c r="D17" s="41">
        <f t="shared" si="0"/>
        <v>15</v>
      </c>
      <c r="E17" s="41"/>
      <c r="F17" s="41">
        <v>15</v>
      </c>
      <c r="G17" s="42"/>
      <c r="H17" s="41"/>
      <c r="I17" s="41"/>
      <c r="J17" s="43"/>
      <c r="K17" s="44"/>
      <c r="L17" s="44"/>
      <c r="M17" s="177"/>
      <c r="N17" s="177"/>
      <c r="O17" s="45"/>
      <c r="P17" s="45"/>
      <c r="Q17" s="45"/>
      <c r="R17" s="45"/>
      <c r="S17" s="45"/>
      <c r="T17" s="43"/>
      <c r="U17" s="52"/>
      <c r="V17" s="53"/>
      <c r="W17" s="49"/>
    </row>
    <row r="18" spans="1:23" s="54" customFormat="1" ht="24" customHeight="1" x14ac:dyDescent="0.2">
      <c r="A18" s="51"/>
      <c r="B18" s="39" t="s">
        <v>29</v>
      </c>
      <c r="C18" s="55" t="s">
        <v>30</v>
      </c>
      <c r="D18" s="41">
        <f t="shared" si="0"/>
        <v>26</v>
      </c>
      <c r="E18" s="41"/>
      <c r="F18" s="41">
        <v>26</v>
      </c>
      <c r="G18" s="42"/>
      <c r="H18" s="41"/>
      <c r="I18" s="41"/>
      <c r="J18" s="43"/>
      <c r="K18" s="44"/>
      <c r="L18" s="44"/>
      <c r="M18" s="177"/>
      <c r="N18" s="177"/>
      <c r="O18" s="45"/>
      <c r="P18" s="45"/>
      <c r="Q18" s="45"/>
      <c r="R18" s="45"/>
      <c r="S18" s="45"/>
      <c r="T18" s="43"/>
      <c r="U18" s="52"/>
      <c r="V18" s="53"/>
      <c r="W18" s="49"/>
    </row>
    <row r="19" spans="1:23" s="54" customFormat="1" ht="24" customHeight="1" x14ac:dyDescent="0.2">
      <c r="A19" s="51"/>
      <c r="B19" s="39" t="s">
        <v>31</v>
      </c>
      <c r="C19" s="55" t="s">
        <v>32</v>
      </c>
      <c r="D19" s="41">
        <f t="shared" si="0"/>
        <v>32</v>
      </c>
      <c r="E19" s="41">
        <v>32</v>
      </c>
      <c r="F19" s="41"/>
      <c r="G19" s="42"/>
      <c r="H19" s="41"/>
      <c r="I19" s="41"/>
      <c r="J19" s="43"/>
      <c r="K19" s="44"/>
      <c r="L19" s="44"/>
      <c r="M19" s="177"/>
      <c r="N19" s="177"/>
      <c r="O19" s="45"/>
      <c r="P19" s="45"/>
      <c r="Q19" s="45"/>
      <c r="R19" s="45"/>
      <c r="S19" s="45"/>
      <c r="T19" s="43"/>
      <c r="U19" s="52"/>
      <c r="V19" s="53"/>
      <c r="W19" s="49"/>
    </row>
    <row r="20" spans="1:23" s="54" customFormat="1" ht="24" customHeight="1" x14ac:dyDescent="0.2">
      <c r="A20" s="51"/>
      <c r="B20" s="39" t="s">
        <v>33</v>
      </c>
      <c r="C20" s="55" t="s">
        <v>34</v>
      </c>
      <c r="D20" s="41">
        <f t="shared" si="0"/>
        <v>9</v>
      </c>
      <c r="E20" s="41"/>
      <c r="F20" s="41"/>
      <c r="G20" s="42">
        <v>9</v>
      </c>
      <c r="H20" s="41"/>
      <c r="I20" s="41"/>
      <c r="J20" s="43"/>
      <c r="K20" s="44"/>
      <c r="L20" s="44"/>
      <c r="M20" s="177"/>
      <c r="N20" s="177"/>
      <c r="O20" s="45"/>
      <c r="P20" s="45"/>
      <c r="Q20" s="45"/>
      <c r="R20" s="45"/>
      <c r="S20" s="45"/>
      <c r="T20" s="43"/>
      <c r="U20" s="52"/>
      <c r="V20" s="53"/>
      <c r="W20" s="49"/>
    </row>
    <row r="21" spans="1:23" s="54" customFormat="1" ht="24" customHeight="1" x14ac:dyDescent="0.2">
      <c r="A21" s="51"/>
      <c r="B21" s="39" t="s">
        <v>35</v>
      </c>
      <c r="C21" s="55" t="s">
        <v>36</v>
      </c>
      <c r="D21" s="41">
        <f t="shared" si="0"/>
        <v>9</v>
      </c>
      <c r="E21" s="41"/>
      <c r="F21" s="41"/>
      <c r="G21" s="42">
        <v>9</v>
      </c>
      <c r="H21" s="41"/>
      <c r="I21" s="41"/>
      <c r="J21" s="43"/>
      <c r="K21" s="44"/>
      <c r="L21" s="44"/>
      <c r="M21" s="177"/>
      <c r="N21" s="177"/>
      <c r="O21" s="45"/>
      <c r="P21" s="45"/>
      <c r="Q21" s="45"/>
      <c r="R21" s="45"/>
      <c r="S21" s="45"/>
      <c r="T21" s="43"/>
      <c r="U21" s="52"/>
      <c r="V21" s="53"/>
      <c r="W21" s="49"/>
    </row>
    <row r="22" spans="1:23" s="54" customFormat="1" ht="24" customHeight="1" x14ac:dyDescent="0.2">
      <c r="A22" s="51"/>
      <c r="B22" s="39" t="s">
        <v>37</v>
      </c>
      <c r="C22" s="55" t="s">
        <v>38</v>
      </c>
      <c r="D22" s="41">
        <f t="shared" si="0"/>
        <v>7</v>
      </c>
      <c r="E22" s="41"/>
      <c r="F22" s="41">
        <v>7</v>
      </c>
      <c r="G22" s="42"/>
      <c r="H22" s="41"/>
      <c r="I22" s="41"/>
      <c r="J22" s="43"/>
      <c r="K22" s="44"/>
      <c r="L22" s="44"/>
      <c r="M22" s="177"/>
      <c r="N22" s="177"/>
      <c r="O22" s="45"/>
      <c r="P22" s="45"/>
      <c r="Q22" s="45"/>
      <c r="R22" s="45"/>
      <c r="S22" s="45"/>
      <c r="T22" s="43"/>
      <c r="U22" s="52"/>
      <c r="V22" s="53"/>
      <c r="W22" s="49"/>
    </row>
    <row r="23" spans="1:23" s="54" customFormat="1" ht="24" customHeight="1" x14ac:dyDescent="0.2">
      <c r="A23" s="51"/>
      <c r="B23" s="39" t="s">
        <v>39</v>
      </c>
      <c r="C23" s="55" t="s">
        <v>40</v>
      </c>
      <c r="D23" s="41">
        <f t="shared" si="0"/>
        <v>19</v>
      </c>
      <c r="E23" s="41"/>
      <c r="F23" s="41"/>
      <c r="G23" s="42">
        <v>10</v>
      </c>
      <c r="H23" s="41">
        <v>9</v>
      </c>
      <c r="I23" s="41"/>
      <c r="J23" s="43"/>
      <c r="K23" s="44"/>
      <c r="L23" s="44"/>
      <c r="M23" s="177"/>
      <c r="N23" s="177"/>
      <c r="O23" s="45"/>
      <c r="P23" s="45"/>
      <c r="Q23" s="45"/>
      <c r="R23" s="45"/>
      <c r="S23" s="45"/>
      <c r="T23" s="43"/>
      <c r="U23" s="52"/>
      <c r="V23" s="53"/>
      <c r="W23" s="49"/>
    </row>
    <row r="24" spans="1:23" s="54" customFormat="1" ht="24" customHeight="1" x14ac:dyDescent="0.2">
      <c r="A24" s="51"/>
      <c r="B24" s="39" t="s">
        <v>41</v>
      </c>
      <c r="C24" s="55" t="s">
        <v>42</v>
      </c>
      <c r="D24" s="41">
        <f t="shared" si="0"/>
        <v>8</v>
      </c>
      <c r="E24" s="41"/>
      <c r="F24" s="41">
        <v>8</v>
      </c>
      <c r="G24" s="42"/>
      <c r="H24" s="41"/>
      <c r="I24" s="41"/>
      <c r="J24" s="43"/>
      <c r="K24" s="44"/>
      <c r="L24" s="44"/>
      <c r="M24" s="177"/>
      <c r="N24" s="177"/>
      <c r="O24" s="45"/>
      <c r="P24" s="45"/>
      <c r="Q24" s="45"/>
      <c r="R24" s="45"/>
      <c r="S24" s="45"/>
      <c r="T24" s="43"/>
      <c r="U24" s="52"/>
      <c r="V24" s="53"/>
      <c r="W24" s="49"/>
    </row>
    <row r="25" spans="1:23" s="54" customFormat="1" ht="24" customHeight="1" x14ac:dyDescent="0.2">
      <c r="A25" s="51"/>
      <c r="B25" s="39" t="s">
        <v>43</v>
      </c>
      <c r="C25" s="55" t="s">
        <v>44</v>
      </c>
      <c r="D25" s="41">
        <f t="shared" si="0"/>
        <v>7</v>
      </c>
      <c r="E25" s="41"/>
      <c r="F25" s="41"/>
      <c r="G25" s="42">
        <v>7</v>
      </c>
      <c r="H25" s="41"/>
      <c r="I25" s="41"/>
      <c r="J25" s="43"/>
      <c r="K25" s="44"/>
      <c r="L25" s="44"/>
      <c r="M25" s="177"/>
      <c r="N25" s="177"/>
      <c r="O25" s="45"/>
      <c r="P25" s="45"/>
      <c r="Q25" s="45"/>
      <c r="R25" s="45"/>
      <c r="S25" s="45"/>
      <c r="T25" s="43"/>
      <c r="U25" s="52"/>
      <c r="V25" s="53"/>
      <c r="W25" s="49"/>
    </row>
    <row r="26" spans="1:23" s="54" customFormat="1" ht="24" customHeight="1" x14ac:dyDescent="0.2">
      <c r="A26" s="51"/>
      <c r="B26" s="39" t="s">
        <v>45</v>
      </c>
      <c r="C26" s="55" t="s">
        <v>46</v>
      </c>
      <c r="D26" s="41">
        <f t="shared" si="0"/>
        <v>9</v>
      </c>
      <c r="E26" s="41"/>
      <c r="F26" s="41">
        <v>9</v>
      </c>
      <c r="G26" s="42"/>
      <c r="H26" s="41"/>
      <c r="I26" s="41"/>
      <c r="J26" s="43"/>
      <c r="K26" s="44"/>
      <c r="L26" s="44"/>
      <c r="M26" s="177"/>
      <c r="N26" s="177"/>
      <c r="O26" s="45"/>
      <c r="P26" s="45"/>
      <c r="Q26" s="45"/>
      <c r="R26" s="45"/>
      <c r="S26" s="45"/>
      <c r="T26" s="43"/>
      <c r="U26" s="52"/>
      <c r="V26" s="53"/>
      <c r="W26" s="49"/>
    </row>
    <row r="27" spans="1:23" s="54" customFormat="1" ht="24" customHeight="1" x14ac:dyDescent="0.2">
      <c r="A27" s="51"/>
      <c r="B27" s="39" t="s">
        <v>47</v>
      </c>
      <c r="C27" s="55" t="s">
        <v>48</v>
      </c>
      <c r="D27" s="41">
        <f t="shared" si="0"/>
        <v>9</v>
      </c>
      <c r="E27" s="41"/>
      <c r="F27" s="41">
        <v>9</v>
      </c>
      <c r="G27" s="42"/>
      <c r="H27" s="41"/>
      <c r="I27" s="41"/>
      <c r="J27" s="43"/>
      <c r="K27" s="44"/>
      <c r="L27" s="44"/>
      <c r="M27" s="177"/>
      <c r="N27" s="177"/>
      <c r="O27" s="45"/>
      <c r="P27" s="45"/>
      <c r="Q27" s="45"/>
      <c r="R27" s="45"/>
      <c r="S27" s="45"/>
      <c r="T27" s="43"/>
      <c r="U27" s="52"/>
      <c r="V27" s="53"/>
      <c r="W27" s="49"/>
    </row>
    <row r="28" spans="1:23" s="54" customFormat="1" ht="24" customHeight="1" x14ac:dyDescent="0.2">
      <c r="A28" s="51"/>
      <c r="B28" s="39" t="s">
        <v>49</v>
      </c>
      <c r="C28" s="55" t="s">
        <v>50</v>
      </c>
      <c r="D28" s="41">
        <f t="shared" si="0"/>
        <v>12</v>
      </c>
      <c r="E28" s="41"/>
      <c r="F28" s="41"/>
      <c r="G28" s="42">
        <v>12</v>
      </c>
      <c r="H28" s="41"/>
      <c r="I28" s="41"/>
      <c r="J28" s="43"/>
      <c r="K28" s="44"/>
      <c r="L28" s="44"/>
      <c r="M28" s="177"/>
      <c r="N28" s="177"/>
      <c r="O28" s="45"/>
      <c r="P28" s="45"/>
      <c r="Q28" s="45"/>
      <c r="R28" s="45"/>
      <c r="S28" s="45"/>
      <c r="T28" s="43"/>
      <c r="U28" s="52"/>
      <c r="V28" s="53"/>
      <c r="W28" s="49"/>
    </row>
    <row r="29" spans="1:23" s="54" customFormat="1" ht="24" customHeight="1" x14ac:dyDescent="0.2">
      <c r="A29" s="51"/>
      <c r="B29" s="39" t="s">
        <v>51</v>
      </c>
      <c r="C29" s="55" t="s">
        <v>52</v>
      </c>
      <c r="D29" s="41">
        <f t="shared" si="0"/>
        <v>12</v>
      </c>
      <c r="E29" s="41"/>
      <c r="F29" s="41"/>
      <c r="G29" s="42"/>
      <c r="H29" s="41">
        <v>12</v>
      </c>
      <c r="I29" s="41"/>
      <c r="J29" s="43"/>
      <c r="K29" s="44"/>
      <c r="L29" s="44"/>
      <c r="M29" s="177"/>
      <c r="N29" s="177"/>
      <c r="O29" s="45"/>
      <c r="P29" s="45"/>
      <c r="Q29" s="45"/>
      <c r="R29" s="45"/>
      <c r="S29" s="45"/>
      <c r="T29" s="43"/>
      <c r="U29" s="52"/>
      <c r="V29" s="53"/>
      <c r="W29" s="49"/>
    </row>
    <row r="30" spans="1:23" s="54" customFormat="1" ht="24" customHeight="1" x14ac:dyDescent="0.2">
      <c r="A30" s="51"/>
      <c r="B30" s="39" t="s">
        <v>53</v>
      </c>
      <c r="C30" s="55" t="s">
        <v>54</v>
      </c>
      <c r="D30" s="41">
        <f t="shared" si="0"/>
        <v>19</v>
      </c>
      <c r="E30" s="41"/>
      <c r="F30" s="41">
        <v>19</v>
      </c>
      <c r="G30" s="42"/>
      <c r="H30" s="41"/>
      <c r="I30" s="41"/>
      <c r="J30" s="43"/>
      <c r="K30" s="44"/>
      <c r="L30" s="44"/>
      <c r="M30" s="177"/>
      <c r="N30" s="177"/>
      <c r="O30" s="45"/>
      <c r="P30" s="45"/>
      <c r="Q30" s="45"/>
      <c r="R30" s="45"/>
      <c r="S30" s="45"/>
      <c r="T30" s="43"/>
      <c r="U30" s="52"/>
      <c r="V30" s="53"/>
      <c r="W30" s="49"/>
    </row>
    <row r="31" spans="1:23" s="54" customFormat="1" ht="24" customHeight="1" x14ac:dyDescent="0.2">
      <c r="A31" s="51"/>
      <c r="B31" s="39" t="s">
        <v>55</v>
      </c>
      <c r="C31" s="55" t="s">
        <v>56</v>
      </c>
      <c r="D31" s="41">
        <f t="shared" si="0"/>
        <v>7</v>
      </c>
      <c r="E31" s="41"/>
      <c r="F31" s="41"/>
      <c r="G31" s="42">
        <v>7</v>
      </c>
      <c r="H31" s="41"/>
      <c r="I31" s="41"/>
      <c r="J31" s="43"/>
      <c r="K31" s="44"/>
      <c r="L31" s="44"/>
      <c r="M31" s="177"/>
      <c r="N31" s="177"/>
      <c r="O31" s="45"/>
      <c r="P31" s="45"/>
      <c r="Q31" s="45"/>
      <c r="R31" s="45"/>
      <c r="S31" s="45"/>
      <c r="T31" s="43"/>
      <c r="U31" s="52"/>
      <c r="V31" s="53"/>
      <c r="W31" s="49"/>
    </row>
    <row r="32" spans="1:23" s="54" customFormat="1" ht="24" customHeight="1" x14ac:dyDescent="0.2">
      <c r="A32" s="51"/>
      <c r="B32" s="39" t="s">
        <v>57</v>
      </c>
      <c r="C32" s="55" t="s">
        <v>58</v>
      </c>
      <c r="D32" s="41">
        <f t="shared" si="0"/>
        <v>9</v>
      </c>
      <c r="E32" s="41"/>
      <c r="F32" s="41"/>
      <c r="G32" s="42">
        <v>9</v>
      </c>
      <c r="H32" s="41"/>
      <c r="I32" s="41"/>
      <c r="J32" s="43"/>
      <c r="K32" s="44"/>
      <c r="L32" s="44"/>
      <c r="M32" s="177"/>
      <c r="N32" s="177"/>
      <c r="O32" s="45"/>
      <c r="P32" s="45"/>
      <c r="Q32" s="45"/>
      <c r="R32" s="45"/>
      <c r="S32" s="45"/>
      <c r="T32" s="43"/>
      <c r="U32" s="52"/>
      <c r="V32" s="53"/>
      <c r="W32" s="49"/>
    </row>
    <row r="33" spans="1:23" s="54" customFormat="1" ht="24" customHeight="1" x14ac:dyDescent="0.2">
      <c r="A33" s="51"/>
      <c r="B33" s="39" t="s">
        <v>59</v>
      </c>
      <c r="C33" s="55" t="s">
        <v>60</v>
      </c>
      <c r="D33" s="41">
        <f t="shared" si="0"/>
        <v>6</v>
      </c>
      <c r="E33" s="41"/>
      <c r="F33" s="41"/>
      <c r="G33" s="42"/>
      <c r="H33" s="41">
        <v>6</v>
      </c>
      <c r="I33" s="41"/>
      <c r="J33" s="43"/>
      <c r="K33" s="44"/>
      <c r="L33" s="44"/>
      <c r="M33" s="177"/>
      <c r="N33" s="177"/>
      <c r="O33" s="45"/>
      <c r="P33" s="45"/>
      <c r="Q33" s="45"/>
      <c r="R33" s="45"/>
      <c r="S33" s="45"/>
      <c r="T33" s="43"/>
      <c r="U33" s="52"/>
      <c r="V33" s="53"/>
      <c r="W33" s="49"/>
    </row>
    <row r="34" spans="1:23" s="54" customFormat="1" ht="24" customHeight="1" x14ac:dyDescent="0.2">
      <c r="A34" s="51"/>
      <c r="B34" s="181" t="s">
        <v>106</v>
      </c>
      <c r="C34" s="55" t="s">
        <v>107</v>
      </c>
      <c r="D34" s="41">
        <f t="shared" si="0"/>
        <v>6</v>
      </c>
      <c r="E34" s="183"/>
      <c r="F34" s="183"/>
      <c r="G34" s="42">
        <v>6</v>
      </c>
      <c r="H34" s="183"/>
      <c r="I34" s="183"/>
      <c r="J34" s="43"/>
      <c r="K34" s="44"/>
      <c r="L34" s="44"/>
      <c r="M34" s="180"/>
      <c r="N34" s="180"/>
      <c r="O34" s="45"/>
      <c r="P34" s="45"/>
      <c r="Q34" s="45"/>
      <c r="R34" s="45"/>
      <c r="S34" s="45"/>
      <c r="T34" s="43"/>
      <c r="U34" s="52"/>
      <c r="V34" s="53"/>
      <c r="W34" s="49"/>
    </row>
    <row r="35" spans="1:23" s="155" customFormat="1" ht="17.25" customHeight="1" x14ac:dyDescent="0.2">
      <c r="A35" s="143"/>
      <c r="B35" s="144" t="s">
        <v>118</v>
      </c>
      <c r="C35" s="145"/>
      <c r="D35" s="146"/>
      <c r="E35" s="146"/>
      <c r="F35" s="146"/>
      <c r="G35" s="147"/>
      <c r="H35" s="146"/>
      <c r="I35" s="146"/>
      <c r="J35" s="148"/>
      <c r="K35" s="149"/>
      <c r="L35" s="149"/>
      <c r="M35" s="150"/>
      <c r="N35" s="150"/>
      <c r="O35" s="151"/>
      <c r="P35" s="151"/>
      <c r="Q35" s="151"/>
      <c r="R35" s="151"/>
      <c r="S35" s="151"/>
      <c r="T35" s="148"/>
      <c r="U35" s="152"/>
      <c r="V35" s="153"/>
      <c r="W35" s="154"/>
    </row>
    <row r="36" spans="1:23" s="168" customFormat="1" ht="24" customHeight="1" x14ac:dyDescent="0.2">
      <c r="A36" s="156"/>
      <c r="B36" s="157" t="s">
        <v>119</v>
      </c>
      <c r="C36" s="158" t="s">
        <v>121</v>
      </c>
      <c r="D36" s="159">
        <f>SUM(E36:I36)</f>
        <v>38</v>
      </c>
      <c r="E36" s="159"/>
      <c r="F36" s="159"/>
      <c r="G36" s="160"/>
      <c r="H36" s="159"/>
      <c r="I36" s="159">
        <v>38</v>
      </c>
      <c r="J36" s="161"/>
      <c r="K36" s="162"/>
      <c r="L36" s="162"/>
      <c r="M36" s="163"/>
      <c r="N36" s="163"/>
      <c r="O36" s="164"/>
      <c r="P36" s="164"/>
      <c r="Q36" s="164"/>
      <c r="R36" s="164"/>
      <c r="S36" s="164"/>
      <c r="T36" s="161"/>
      <c r="U36" s="165"/>
      <c r="V36" s="166"/>
      <c r="W36" s="167"/>
    </row>
    <row r="37" spans="1:23" s="168" customFormat="1" ht="24" customHeight="1" x14ac:dyDescent="0.2">
      <c r="A37" s="156"/>
      <c r="B37" s="185" t="s">
        <v>122</v>
      </c>
      <c r="C37" s="158" t="s">
        <v>120</v>
      </c>
      <c r="D37" s="159">
        <f t="shared" ref="D37:D40" si="1">SUM(E37:I37)</f>
        <v>5</v>
      </c>
      <c r="E37" s="186"/>
      <c r="F37" s="186"/>
      <c r="G37" s="160">
        <v>5</v>
      </c>
      <c r="H37" s="186"/>
      <c r="I37" s="186"/>
      <c r="J37" s="161"/>
      <c r="K37" s="162"/>
      <c r="L37" s="162"/>
      <c r="M37" s="163"/>
      <c r="N37" s="163"/>
      <c r="O37" s="164"/>
      <c r="P37" s="164"/>
      <c r="Q37" s="164"/>
      <c r="R37" s="164"/>
      <c r="S37" s="164"/>
      <c r="T37" s="161"/>
      <c r="U37" s="165"/>
      <c r="V37" s="166"/>
      <c r="W37" s="167"/>
    </row>
    <row r="38" spans="1:23" s="168" customFormat="1" ht="24" customHeight="1" x14ac:dyDescent="0.2">
      <c r="A38" s="156"/>
      <c r="B38" s="185" t="s">
        <v>123</v>
      </c>
      <c r="C38" s="158" t="s">
        <v>124</v>
      </c>
      <c r="D38" s="159">
        <f t="shared" si="1"/>
        <v>8</v>
      </c>
      <c r="E38" s="186"/>
      <c r="F38" s="186"/>
      <c r="G38" s="160">
        <v>8</v>
      </c>
      <c r="H38" s="186"/>
      <c r="I38" s="186"/>
      <c r="J38" s="161"/>
      <c r="K38" s="162"/>
      <c r="L38" s="162"/>
      <c r="M38" s="163"/>
      <c r="N38" s="163"/>
      <c r="O38" s="164"/>
      <c r="P38" s="164"/>
      <c r="Q38" s="164"/>
      <c r="R38" s="164"/>
      <c r="S38" s="164"/>
      <c r="T38" s="161"/>
      <c r="U38" s="165"/>
      <c r="V38" s="166"/>
      <c r="W38" s="167"/>
    </row>
    <row r="39" spans="1:23" s="168" customFormat="1" ht="24" customHeight="1" x14ac:dyDescent="0.2">
      <c r="A39" s="156"/>
      <c r="B39" s="185" t="s">
        <v>125</v>
      </c>
      <c r="C39" s="158" t="s">
        <v>126</v>
      </c>
      <c r="D39" s="159">
        <f t="shared" si="1"/>
        <v>43</v>
      </c>
      <c r="E39" s="186"/>
      <c r="F39" s="186"/>
      <c r="G39" s="160"/>
      <c r="H39" s="186">
        <v>20</v>
      </c>
      <c r="I39" s="186">
        <v>23</v>
      </c>
      <c r="J39" s="161"/>
      <c r="K39" s="162"/>
      <c r="L39" s="162"/>
      <c r="M39" s="163"/>
      <c r="N39" s="163"/>
      <c r="O39" s="164"/>
      <c r="P39" s="164"/>
      <c r="Q39" s="164"/>
      <c r="R39" s="164"/>
      <c r="S39" s="164"/>
      <c r="T39" s="161"/>
      <c r="U39" s="165"/>
      <c r="V39" s="166"/>
      <c r="W39" s="167"/>
    </row>
    <row r="40" spans="1:23" s="168" customFormat="1" ht="24" customHeight="1" x14ac:dyDescent="0.2">
      <c r="A40" s="156"/>
      <c r="B40" s="185" t="s">
        <v>127</v>
      </c>
      <c r="C40" s="158" t="s">
        <v>128</v>
      </c>
      <c r="D40" s="159">
        <f t="shared" si="1"/>
        <v>67</v>
      </c>
      <c r="E40" s="187"/>
      <c r="F40" s="188"/>
      <c r="G40" s="188"/>
      <c r="H40" s="189">
        <v>40</v>
      </c>
      <c r="I40" s="189">
        <v>27</v>
      </c>
      <c r="J40" s="161"/>
      <c r="K40" s="162"/>
      <c r="L40" s="162"/>
      <c r="M40" s="163"/>
      <c r="N40" s="163"/>
      <c r="O40" s="164"/>
      <c r="P40" s="164"/>
      <c r="Q40" s="164"/>
      <c r="R40" s="164"/>
      <c r="S40" s="164"/>
      <c r="T40" s="161"/>
      <c r="U40" s="165"/>
      <c r="V40" s="166"/>
      <c r="W40" s="167"/>
    </row>
    <row r="41" spans="1:23" s="64" customFormat="1" ht="17.25" customHeight="1" x14ac:dyDescent="0.25">
      <c r="A41" s="56"/>
      <c r="B41" s="57" t="s">
        <v>61</v>
      </c>
      <c r="C41" s="58"/>
      <c r="D41" s="59">
        <f t="shared" ref="D41:I41" si="2">SUM(D5:D40)</f>
        <v>785</v>
      </c>
      <c r="E41" s="59">
        <f t="shared" si="2"/>
        <v>97</v>
      </c>
      <c r="F41" s="59">
        <f t="shared" si="2"/>
        <v>206</v>
      </c>
      <c r="G41" s="59">
        <f t="shared" si="2"/>
        <v>162</v>
      </c>
      <c r="H41" s="59">
        <f t="shared" si="2"/>
        <v>162</v>
      </c>
      <c r="I41" s="59">
        <f t="shared" si="2"/>
        <v>158</v>
      </c>
      <c r="J41" s="190"/>
      <c r="K41" s="60"/>
      <c r="L41" s="60"/>
      <c r="M41" s="61"/>
      <c r="N41" s="61"/>
      <c r="O41" s="45"/>
      <c r="P41" s="45"/>
      <c r="Q41" s="45"/>
      <c r="R41" s="45"/>
      <c r="S41" s="45"/>
      <c r="T41" s="62"/>
      <c r="U41" s="63"/>
      <c r="V41" s="47"/>
      <c r="W41" s="37"/>
    </row>
    <row r="42" spans="1:23" s="64" customFormat="1" ht="24" customHeight="1" x14ac:dyDescent="0.25">
      <c r="A42" s="56"/>
      <c r="B42" s="57" t="s">
        <v>62</v>
      </c>
      <c r="C42" s="65"/>
      <c r="D42" s="66"/>
      <c r="E42" s="66"/>
      <c r="F42" s="66"/>
      <c r="G42" s="66"/>
      <c r="H42" s="66"/>
      <c r="I42" s="59">
        <f>SUM(E41:I41)</f>
        <v>785</v>
      </c>
      <c r="J42" s="67"/>
      <c r="K42" s="68"/>
      <c r="L42" s="68"/>
      <c r="M42" s="177"/>
      <c r="N42" s="177"/>
      <c r="O42" s="45"/>
      <c r="P42" s="45"/>
      <c r="Q42" s="45"/>
      <c r="R42" s="45"/>
      <c r="S42" s="45"/>
      <c r="T42" s="69"/>
      <c r="U42" s="70"/>
      <c r="V42" s="47"/>
      <c r="W42" s="37"/>
    </row>
    <row r="43" spans="1:23" s="64" customFormat="1" ht="16.5" customHeight="1" x14ac:dyDescent="0.25">
      <c r="A43" s="56"/>
      <c r="B43" s="57" t="s">
        <v>63</v>
      </c>
      <c r="C43" s="58"/>
      <c r="D43" s="66"/>
      <c r="E43" s="66"/>
      <c r="F43" s="66"/>
      <c r="G43" s="66"/>
      <c r="H43" s="66"/>
      <c r="I43" s="66"/>
      <c r="J43" s="71"/>
      <c r="K43" s="68"/>
      <c r="L43" s="68"/>
      <c r="M43" s="177"/>
      <c r="N43" s="177"/>
      <c r="O43" s="45"/>
      <c r="P43" s="45"/>
      <c r="Q43" s="45"/>
      <c r="R43" s="45"/>
      <c r="S43" s="45"/>
      <c r="T43" s="69"/>
      <c r="U43" s="70"/>
      <c r="V43" s="47"/>
      <c r="W43" s="37"/>
    </row>
    <row r="44" spans="1:23" s="64" customFormat="1" ht="24" customHeight="1" x14ac:dyDescent="0.25">
      <c r="A44" s="56"/>
      <c r="B44" s="72"/>
      <c r="C44" s="73"/>
      <c r="D44" s="74"/>
      <c r="E44" s="74"/>
      <c r="F44" s="74"/>
      <c r="G44" s="74"/>
      <c r="H44" s="74"/>
      <c r="I44" s="75"/>
      <c r="J44" s="71"/>
      <c r="K44" s="68"/>
      <c r="L44" s="68"/>
      <c r="M44" s="177"/>
      <c r="N44" s="177"/>
      <c r="O44" s="45"/>
      <c r="P44" s="45"/>
      <c r="Q44" s="45"/>
      <c r="R44" s="45"/>
      <c r="S44" s="45"/>
      <c r="T44" s="69"/>
      <c r="U44" s="70"/>
      <c r="V44" s="47"/>
      <c r="W44" s="37"/>
    </row>
    <row r="45" spans="1:23" s="37" customFormat="1" ht="24" customHeight="1" x14ac:dyDescent="0.25">
      <c r="A45" s="28"/>
      <c r="B45" s="29" t="s">
        <v>2</v>
      </c>
      <c r="C45" s="29"/>
      <c r="D45" s="30"/>
      <c r="E45" s="30"/>
      <c r="F45" s="30"/>
      <c r="G45" s="31"/>
      <c r="H45" s="30"/>
      <c r="I45" s="30"/>
      <c r="J45" s="32"/>
      <c r="K45" s="76"/>
      <c r="L45" s="76"/>
      <c r="M45" s="33"/>
      <c r="N45" s="33"/>
      <c r="O45" s="33"/>
      <c r="P45" s="33"/>
      <c r="Q45" s="33"/>
      <c r="R45" s="33"/>
      <c r="S45" s="33"/>
      <c r="T45" s="34"/>
      <c r="U45" s="35"/>
      <c r="V45" s="179"/>
    </row>
    <row r="46" spans="1:23" s="54" customFormat="1" ht="38.25" customHeight="1" x14ac:dyDescent="0.2">
      <c r="A46" s="51"/>
      <c r="B46" s="39" t="s">
        <v>64</v>
      </c>
      <c r="C46" s="40" t="s">
        <v>65</v>
      </c>
      <c r="D46" s="41">
        <f>SUM(E46:I46)</f>
        <v>216</v>
      </c>
      <c r="E46" s="41">
        <v>45</v>
      </c>
      <c r="F46" s="41">
        <v>45</v>
      </c>
      <c r="G46" s="42">
        <v>46</v>
      </c>
      <c r="H46" s="41">
        <v>40</v>
      </c>
      <c r="I46" s="41">
        <v>40</v>
      </c>
      <c r="J46" s="43"/>
      <c r="K46" s="44"/>
      <c r="L46" s="44"/>
      <c r="M46" s="177"/>
      <c r="N46" s="177"/>
      <c r="O46" s="45"/>
      <c r="P46" s="45"/>
      <c r="Q46" s="45"/>
      <c r="R46" s="45"/>
      <c r="S46" s="45"/>
      <c r="T46" s="43"/>
      <c r="U46" s="52"/>
      <c r="V46" s="53"/>
      <c r="W46" s="49"/>
    </row>
    <row r="47" spans="1:23" s="54" customFormat="1" ht="48" x14ac:dyDescent="0.2">
      <c r="A47" s="51"/>
      <c r="B47" s="39" t="s">
        <v>66</v>
      </c>
      <c r="C47" s="40" t="s">
        <v>67</v>
      </c>
      <c r="D47" s="41">
        <f t="shared" ref="D47:D54" si="3">SUM(E47:I47)</f>
        <v>200</v>
      </c>
      <c r="E47" s="41">
        <v>40</v>
      </c>
      <c r="F47" s="41">
        <v>40</v>
      </c>
      <c r="G47" s="42">
        <v>40</v>
      </c>
      <c r="H47" s="41">
        <v>40</v>
      </c>
      <c r="I47" s="41">
        <v>40</v>
      </c>
      <c r="J47" s="43"/>
      <c r="K47" s="44"/>
      <c r="L47" s="44"/>
      <c r="M47" s="177"/>
      <c r="N47" s="177"/>
      <c r="O47" s="45"/>
      <c r="P47" s="45"/>
      <c r="Q47" s="45"/>
      <c r="R47" s="45"/>
      <c r="S47" s="45"/>
      <c r="T47" s="43"/>
      <c r="U47" s="52"/>
      <c r="V47" s="53"/>
      <c r="W47" s="49"/>
    </row>
    <row r="48" spans="1:23" s="54" customFormat="1" ht="24" customHeight="1" x14ac:dyDescent="0.2">
      <c r="A48" s="51"/>
      <c r="B48" s="39" t="s">
        <v>68</v>
      </c>
      <c r="C48" s="40" t="s">
        <v>69</v>
      </c>
      <c r="D48" s="41">
        <f t="shared" si="3"/>
        <v>160</v>
      </c>
      <c r="E48" s="41"/>
      <c r="F48" s="41">
        <v>40</v>
      </c>
      <c r="G48" s="42">
        <v>40</v>
      </c>
      <c r="H48" s="41">
        <v>40</v>
      </c>
      <c r="I48" s="41">
        <v>40</v>
      </c>
      <c r="J48" s="43"/>
      <c r="K48" s="44"/>
      <c r="L48" s="44"/>
      <c r="M48" s="177"/>
      <c r="N48" s="177"/>
      <c r="O48" s="45"/>
      <c r="P48" s="45"/>
      <c r="Q48" s="45"/>
      <c r="R48" s="45"/>
      <c r="S48" s="45"/>
      <c r="T48" s="43"/>
      <c r="U48" s="52"/>
      <c r="V48" s="53"/>
      <c r="W48" s="49"/>
    </row>
    <row r="49" spans="1:23" s="54" customFormat="1" ht="24" customHeight="1" x14ac:dyDescent="0.2">
      <c r="A49" s="51"/>
      <c r="B49" s="39" t="s">
        <v>103</v>
      </c>
      <c r="C49" s="40" t="s">
        <v>104</v>
      </c>
      <c r="D49" s="41">
        <f t="shared" si="3"/>
        <v>80</v>
      </c>
      <c r="E49" s="41">
        <v>10</v>
      </c>
      <c r="F49" s="41">
        <v>35</v>
      </c>
      <c r="G49" s="42">
        <v>35</v>
      </c>
      <c r="H49" s="41"/>
      <c r="I49" s="41"/>
      <c r="J49" s="205"/>
      <c r="K49" s="206"/>
      <c r="L49" s="206"/>
      <c r="M49" s="206"/>
      <c r="N49" s="206"/>
      <c r="O49" s="206"/>
      <c r="P49" s="45"/>
      <c r="Q49" s="45"/>
      <c r="R49" s="45"/>
      <c r="S49" s="45"/>
      <c r="T49" s="43"/>
      <c r="U49" s="52"/>
      <c r="V49" s="53"/>
      <c r="W49" s="49"/>
    </row>
    <row r="50" spans="1:23" s="54" customFormat="1" ht="24" customHeight="1" x14ac:dyDescent="0.2">
      <c r="A50" s="51"/>
      <c r="B50" s="39" t="s">
        <v>70</v>
      </c>
      <c r="C50" s="40" t="s">
        <v>71</v>
      </c>
      <c r="D50" s="41">
        <f t="shared" si="3"/>
        <v>19</v>
      </c>
      <c r="E50" s="41">
        <v>19</v>
      </c>
      <c r="F50" s="41"/>
      <c r="G50" s="42"/>
      <c r="H50" s="41"/>
      <c r="I50" s="41"/>
      <c r="J50" s="43"/>
      <c r="K50" s="44"/>
      <c r="L50" s="44"/>
      <c r="M50" s="177"/>
      <c r="N50" s="177"/>
      <c r="O50" s="45"/>
      <c r="P50" s="45"/>
      <c r="Q50" s="45"/>
      <c r="R50" s="45"/>
      <c r="S50" s="45"/>
      <c r="T50" s="43"/>
      <c r="U50" s="52"/>
      <c r="V50" s="53"/>
      <c r="W50" s="49"/>
    </row>
    <row r="51" spans="1:23" s="54" customFormat="1" ht="24" customHeight="1" x14ac:dyDescent="0.2">
      <c r="A51" s="51"/>
      <c r="B51" s="39" t="s">
        <v>72</v>
      </c>
      <c r="C51" s="40" t="s">
        <v>73</v>
      </c>
      <c r="D51" s="41">
        <f t="shared" si="3"/>
        <v>8</v>
      </c>
      <c r="E51" s="41">
        <v>8</v>
      </c>
      <c r="F51" s="41"/>
      <c r="G51" s="42"/>
      <c r="H51" s="41"/>
      <c r="I51" s="41"/>
      <c r="J51" s="43"/>
      <c r="K51" s="44"/>
      <c r="L51" s="44"/>
      <c r="M51" s="177"/>
      <c r="N51" s="177"/>
      <c r="O51" s="45"/>
      <c r="P51" s="45"/>
      <c r="Q51" s="45"/>
      <c r="R51" s="45"/>
      <c r="S51" s="45"/>
      <c r="T51" s="43"/>
      <c r="U51" s="52"/>
      <c r="V51" s="53"/>
      <c r="W51" s="49"/>
    </row>
    <row r="52" spans="1:23" s="54" customFormat="1" ht="24" customHeight="1" x14ac:dyDescent="0.2">
      <c r="A52" s="51"/>
      <c r="B52" s="39" t="s">
        <v>74</v>
      </c>
      <c r="C52" s="40" t="s">
        <v>75</v>
      </c>
      <c r="D52" s="41">
        <f t="shared" si="3"/>
        <v>8</v>
      </c>
      <c r="E52" s="41">
        <v>8</v>
      </c>
      <c r="F52" s="41"/>
      <c r="G52" s="42"/>
      <c r="H52" s="41"/>
      <c r="I52" s="41"/>
      <c r="J52" s="43"/>
      <c r="K52" s="44"/>
      <c r="L52" s="44"/>
      <c r="M52" s="177"/>
      <c r="N52" s="177"/>
      <c r="O52" s="45"/>
      <c r="P52" s="45"/>
      <c r="Q52" s="45"/>
      <c r="R52" s="45"/>
      <c r="S52" s="45"/>
      <c r="T52" s="43"/>
      <c r="U52" s="52"/>
      <c r="V52" s="53"/>
      <c r="W52" s="49"/>
    </row>
    <row r="53" spans="1:23" s="54" customFormat="1" ht="24" customHeight="1" x14ac:dyDescent="0.2">
      <c r="A53" s="51"/>
      <c r="B53" s="39" t="s">
        <v>76</v>
      </c>
      <c r="C53" s="40" t="s">
        <v>77</v>
      </c>
      <c r="D53" s="41">
        <f t="shared" si="3"/>
        <v>9</v>
      </c>
      <c r="E53" s="41">
        <v>9</v>
      </c>
      <c r="F53" s="41"/>
      <c r="G53" s="42"/>
      <c r="H53" s="41"/>
      <c r="I53" s="41"/>
      <c r="J53" s="43"/>
      <c r="K53" s="44"/>
      <c r="L53" s="44"/>
      <c r="M53" s="177"/>
      <c r="N53" s="177"/>
      <c r="O53" s="45"/>
      <c r="P53" s="45"/>
      <c r="Q53" s="45"/>
      <c r="R53" s="45"/>
      <c r="S53" s="45"/>
      <c r="T53" s="43"/>
      <c r="U53" s="52"/>
      <c r="V53" s="53"/>
      <c r="W53" s="49"/>
    </row>
    <row r="54" spans="1:23" s="54" customFormat="1" ht="24" customHeight="1" x14ac:dyDescent="0.2">
      <c r="A54" s="51"/>
      <c r="B54" s="39" t="s">
        <v>78</v>
      </c>
      <c r="C54" s="40" t="s">
        <v>79</v>
      </c>
      <c r="D54" s="41">
        <f t="shared" si="3"/>
        <v>32</v>
      </c>
      <c r="E54" s="41"/>
      <c r="F54" s="41"/>
      <c r="G54" s="42"/>
      <c r="H54" s="41">
        <v>15</v>
      </c>
      <c r="I54" s="41">
        <v>17</v>
      </c>
      <c r="J54" s="43"/>
      <c r="K54" s="44"/>
      <c r="L54" s="44"/>
      <c r="M54" s="177"/>
      <c r="N54" s="177"/>
      <c r="O54" s="45"/>
      <c r="P54" s="45"/>
      <c r="Q54" s="45"/>
      <c r="R54" s="45"/>
      <c r="S54" s="45"/>
      <c r="T54" s="43"/>
      <c r="U54" s="52"/>
      <c r="V54" s="53"/>
      <c r="W54" s="49"/>
    </row>
    <row r="55" spans="1:23" s="168" customFormat="1" ht="16.5" customHeight="1" x14ac:dyDescent="0.2">
      <c r="A55" s="156"/>
      <c r="B55" s="144" t="s">
        <v>118</v>
      </c>
      <c r="C55" s="171"/>
      <c r="D55" s="146"/>
      <c r="E55" s="146"/>
      <c r="F55" s="146"/>
      <c r="G55" s="147"/>
      <c r="H55" s="146"/>
      <c r="I55" s="146"/>
      <c r="J55" s="161"/>
      <c r="K55" s="162"/>
      <c r="L55" s="162"/>
      <c r="M55" s="163"/>
      <c r="N55" s="163"/>
      <c r="O55" s="164"/>
      <c r="P55" s="164"/>
      <c r="Q55" s="164"/>
      <c r="R55" s="164"/>
      <c r="S55" s="164"/>
      <c r="T55" s="161"/>
      <c r="U55" s="165"/>
      <c r="V55" s="166"/>
      <c r="W55" s="167"/>
    </row>
    <row r="56" spans="1:23" s="54" customFormat="1" ht="24" customHeight="1" x14ac:dyDescent="0.2">
      <c r="A56" s="51"/>
      <c r="B56" s="181" t="s">
        <v>129</v>
      </c>
      <c r="C56" s="182" t="s">
        <v>130</v>
      </c>
      <c r="D56" s="183">
        <f>SUM(E56:I56)</f>
        <v>3</v>
      </c>
      <c r="E56" s="183">
        <v>3</v>
      </c>
      <c r="F56" s="183"/>
      <c r="G56" s="42"/>
      <c r="H56" s="183"/>
      <c r="I56" s="183"/>
      <c r="J56" s="43"/>
      <c r="K56" s="44"/>
      <c r="L56" s="44"/>
      <c r="M56" s="184"/>
      <c r="N56" s="184"/>
      <c r="O56" s="45"/>
      <c r="P56" s="45"/>
      <c r="Q56" s="45"/>
      <c r="R56" s="45"/>
      <c r="S56" s="45"/>
      <c r="T56" s="43"/>
      <c r="U56" s="52"/>
      <c r="V56" s="53"/>
      <c r="W56" s="49"/>
    </row>
    <row r="57" spans="1:23" s="54" customFormat="1" ht="24" customHeight="1" x14ac:dyDescent="0.2">
      <c r="A57" s="51"/>
      <c r="B57" s="181" t="s">
        <v>131</v>
      </c>
      <c r="C57" s="182" t="s">
        <v>132</v>
      </c>
      <c r="D57" s="183">
        <f t="shared" ref="D57" si="4">SUM(E57:I57)</f>
        <v>46</v>
      </c>
      <c r="E57" s="183"/>
      <c r="F57" s="183"/>
      <c r="G57" s="42"/>
      <c r="H57" s="183">
        <v>10</v>
      </c>
      <c r="I57" s="183">
        <v>36</v>
      </c>
      <c r="J57" s="43"/>
      <c r="K57" s="44"/>
      <c r="L57" s="44"/>
      <c r="M57" s="184"/>
      <c r="N57" s="184"/>
      <c r="O57" s="45"/>
      <c r="P57" s="45"/>
      <c r="Q57" s="45"/>
      <c r="R57" s="45"/>
      <c r="S57" s="45"/>
      <c r="T57" s="43"/>
      <c r="U57" s="52"/>
      <c r="V57" s="53"/>
      <c r="W57" s="49"/>
    </row>
    <row r="58" spans="1:23" s="168" customFormat="1" ht="16.5" customHeight="1" x14ac:dyDescent="0.2">
      <c r="A58" s="156"/>
      <c r="B58" s="144" t="s">
        <v>98</v>
      </c>
      <c r="C58" s="171"/>
      <c r="D58" s="146"/>
      <c r="E58" s="146"/>
      <c r="F58" s="146"/>
      <c r="G58" s="147"/>
      <c r="H58" s="146"/>
      <c r="I58" s="146"/>
      <c r="J58" s="161"/>
      <c r="K58" s="162"/>
      <c r="L58" s="162"/>
      <c r="M58" s="163"/>
      <c r="N58" s="163"/>
      <c r="O58" s="164"/>
      <c r="P58" s="164"/>
      <c r="Q58" s="164"/>
      <c r="R58" s="164"/>
      <c r="S58" s="164"/>
      <c r="T58" s="161"/>
      <c r="U58" s="165"/>
      <c r="V58" s="166"/>
      <c r="W58" s="167"/>
    </row>
    <row r="59" spans="1:23" s="168" customFormat="1" ht="24" customHeight="1" x14ac:dyDescent="0.2">
      <c r="A59" s="156"/>
      <c r="B59" s="157" t="s">
        <v>99</v>
      </c>
      <c r="C59" s="172" t="s">
        <v>100</v>
      </c>
      <c r="D59" s="159">
        <f>SUM(E59:I59)</f>
        <v>33</v>
      </c>
      <c r="E59" s="159"/>
      <c r="F59" s="159">
        <v>33</v>
      </c>
      <c r="G59" s="160"/>
      <c r="H59" s="159"/>
      <c r="I59" s="159"/>
      <c r="J59" s="161"/>
      <c r="K59" s="162"/>
      <c r="L59" s="162"/>
      <c r="M59" s="163"/>
      <c r="N59" s="163"/>
      <c r="O59" s="164"/>
      <c r="P59" s="164"/>
      <c r="Q59" s="164"/>
      <c r="R59" s="164"/>
      <c r="S59" s="164"/>
      <c r="T59" s="161"/>
      <c r="U59" s="165"/>
      <c r="V59" s="166"/>
      <c r="W59" s="167"/>
    </row>
    <row r="60" spans="1:23" s="168" customFormat="1" ht="24" customHeight="1" x14ac:dyDescent="0.2">
      <c r="A60" s="156"/>
      <c r="B60" s="157" t="s">
        <v>101</v>
      </c>
      <c r="C60" s="172"/>
      <c r="D60" s="159">
        <f>SUM(E60:I60)</f>
        <v>60</v>
      </c>
      <c r="E60" s="159"/>
      <c r="F60" s="159"/>
      <c r="G60" s="160"/>
      <c r="H60" s="159">
        <v>30</v>
      </c>
      <c r="I60" s="159">
        <v>30</v>
      </c>
      <c r="J60" s="161"/>
      <c r="K60" s="162"/>
      <c r="L60" s="162"/>
      <c r="M60" s="163"/>
      <c r="N60" s="163"/>
      <c r="O60" s="164"/>
      <c r="P60" s="164"/>
      <c r="Q60" s="164"/>
      <c r="R60" s="164"/>
      <c r="S60" s="164"/>
      <c r="T60" s="161"/>
      <c r="U60" s="165"/>
      <c r="V60" s="166"/>
      <c r="W60" s="167"/>
    </row>
    <row r="61" spans="1:23" s="54" customFormat="1" ht="24" customHeight="1" x14ac:dyDescent="0.2">
      <c r="A61" s="51"/>
      <c r="B61" s="77" t="s">
        <v>80</v>
      </c>
      <c r="C61" s="78"/>
      <c r="D61" s="41">
        <f t="shared" ref="D61:I61" si="5">SUM(D46:D60)</f>
        <v>874</v>
      </c>
      <c r="E61" s="59">
        <f t="shared" si="5"/>
        <v>142</v>
      </c>
      <c r="F61" s="59">
        <f t="shared" si="5"/>
        <v>193</v>
      </c>
      <c r="G61" s="59">
        <f t="shared" si="5"/>
        <v>161</v>
      </c>
      <c r="H61" s="59">
        <f t="shared" si="5"/>
        <v>175</v>
      </c>
      <c r="I61" s="59">
        <f t="shared" si="5"/>
        <v>203</v>
      </c>
      <c r="J61" s="67"/>
      <c r="K61" s="79"/>
      <c r="L61" s="79"/>
      <c r="M61" s="61"/>
      <c r="N61" s="61"/>
      <c r="O61" s="45"/>
      <c r="P61" s="45"/>
      <c r="Q61" s="45"/>
      <c r="R61" s="45"/>
      <c r="S61" s="45"/>
      <c r="T61" s="62"/>
      <c r="U61" s="63"/>
      <c r="V61" s="53"/>
      <c r="W61" s="37"/>
    </row>
    <row r="62" spans="1:23" s="54" customFormat="1" ht="24" customHeight="1" x14ac:dyDescent="0.2">
      <c r="A62" s="51"/>
      <c r="B62" s="77" t="s">
        <v>81</v>
      </c>
      <c r="C62" s="80"/>
      <c r="D62" s="66"/>
      <c r="E62" s="66"/>
      <c r="F62" s="66"/>
      <c r="G62" s="81"/>
      <c r="H62" s="66"/>
      <c r="I62" s="59">
        <f>SUM(E61:I61)</f>
        <v>874</v>
      </c>
      <c r="J62" s="67"/>
      <c r="K62" s="82"/>
      <c r="L62" s="82"/>
      <c r="M62" s="177"/>
      <c r="N62" s="177"/>
      <c r="O62" s="45"/>
      <c r="P62" s="45"/>
      <c r="Q62" s="45"/>
      <c r="R62" s="45"/>
      <c r="S62" s="45"/>
      <c r="T62" s="69"/>
      <c r="U62" s="70"/>
      <c r="V62" s="53"/>
      <c r="W62" s="37"/>
    </row>
    <row r="63" spans="1:23" s="54" customFormat="1" ht="24" customHeight="1" x14ac:dyDescent="0.2">
      <c r="A63" s="51"/>
      <c r="B63" s="72" t="s">
        <v>63</v>
      </c>
      <c r="C63" s="78"/>
      <c r="D63" s="66"/>
      <c r="E63" s="66"/>
      <c r="F63" s="66"/>
      <c r="G63" s="81"/>
      <c r="H63" s="66"/>
      <c r="I63" s="66"/>
      <c r="J63" s="71"/>
      <c r="K63" s="82"/>
      <c r="L63" s="82"/>
      <c r="M63" s="177"/>
      <c r="N63" s="177"/>
      <c r="O63" s="45"/>
      <c r="P63" s="45"/>
      <c r="Q63" s="45"/>
      <c r="R63" s="45"/>
      <c r="S63" s="45"/>
      <c r="T63" s="69"/>
      <c r="U63" s="70"/>
      <c r="V63" s="53"/>
      <c r="W63" s="37"/>
    </row>
    <row r="64" spans="1:23" s="54" customFormat="1" ht="9.9499999999999993" customHeight="1" x14ac:dyDescent="0.2">
      <c r="A64" s="51"/>
      <c r="B64" s="83"/>
      <c r="C64" s="84"/>
      <c r="D64" s="74"/>
      <c r="E64" s="74"/>
      <c r="F64" s="74"/>
      <c r="G64" s="74"/>
      <c r="H64" s="74"/>
      <c r="I64" s="75"/>
      <c r="J64" s="71"/>
      <c r="K64" s="82"/>
      <c r="L64" s="82"/>
      <c r="M64" s="177"/>
      <c r="N64" s="177"/>
      <c r="O64" s="45"/>
      <c r="P64" s="45"/>
      <c r="Q64" s="45"/>
      <c r="R64" s="45"/>
      <c r="S64" s="45"/>
      <c r="T64" s="69"/>
      <c r="U64" s="70"/>
      <c r="V64" s="53"/>
      <c r="W64" s="37"/>
    </row>
    <row r="65" spans="1:23" s="37" customFormat="1" ht="20.100000000000001" customHeight="1" x14ac:dyDescent="0.25">
      <c r="A65" s="28"/>
      <c r="B65" s="29" t="s">
        <v>82</v>
      </c>
      <c r="C65" s="29"/>
      <c r="D65" s="30"/>
      <c r="E65" s="30"/>
      <c r="F65" s="30"/>
      <c r="G65" s="31"/>
      <c r="H65" s="30"/>
      <c r="I65" s="30"/>
      <c r="J65" s="32"/>
      <c r="K65" s="76"/>
      <c r="L65" s="76"/>
      <c r="M65" s="33"/>
      <c r="N65" s="33"/>
      <c r="O65" s="33"/>
      <c r="P65" s="33"/>
      <c r="Q65" s="33"/>
      <c r="R65" s="33"/>
      <c r="S65" s="33"/>
      <c r="T65" s="34"/>
      <c r="U65" s="35"/>
      <c r="V65" s="179"/>
    </row>
    <row r="66" spans="1:23" s="54" customFormat="1" ht="24" customHeight="1" x14ac:dyDescent="0.2">
      <c r="A66" s="51"/>
      <c r="B66" s="39" t="s">
        <v>102</v>
      </c>
      <c r="C66" s="40" t="s">
        <v>114</v>
      </c>
      <c r="D66" s="41">
        <f t="shared" ref="D66:D70" si="6">SUM(E66:I66)</f>
        <v>22</v>
      </c>
      <c r="E66" s="41"/>
      <c r="F66" s="41">
        <v>11</v>
      </c>
      <c r="G66" s="42">
        <v>11</v>
      </c>
      <c r="H66" s="41"/>
      <c r="I66" s="41"/>
      <c r="J66" s="43"/>
      <c r="K66" s="44"/>
      <c r="L66" s="44"/>
      <c r="M66" s="177"/>
      <c r="N66" s="177"/>
      <c r="O66" s="45"/>
      <c r="P66" s="45"/>
      <c r="Q66" s="45"/>
      <c r="R66" s="45"/>
      <c r="S66" s="45"/>
      <c r="T66" s="43"/>
      <c r="U66" s="52"/>
      <c r="V66" s="53"/>
      <c r="W66" s="49"/>
    </row>
    <row r="67" spans="1:23" s="50" customFormat="1" ht="30" customHeight="1" x14ac:dyDescent="0.2">
      <c r="A67" s="51"/>
      <c r="B67" s="39" t="s">
        <v>83</v>
      </c>
      <c r="C67" s="40" t="s">
        <v>84</v>
      </c>
      <c r="D67" s="41">
        <f t="shared" si="6"/>
        <v>31</v>
      </c>
      <c r="E67" s="41">
        <v>14</v>
      </c>
      <c r="F67" s="41">
        <v>17</v>
      </c>
      <c r="G67" s="42"/>
      <c r="H67" s="41"/>
      <c r="I67" s="41"/>
      <c r="J67" s="43"/>
      <c r="K67" s="44"/>
      <c r="L67" s="44"/>
      <c r="M67" s="177"/>
      <c r="N67" s="177"/>
      <c r="O67" s="45"/>
      <c r="P67" s="45"/>
      <c r="Q67" s="45"/>
      <c r="R67" s="45"/>
      <c r="S67" s="45"/>
      <c r="T67" s="43"/>
      <c r="U67" s="52"/>
      <c r="V67" s="85"/>
      <c r="W67" s="49"/>
    </row>
    <row r="68" spans="1:23" s="64" customFormat="1" ht="31.5" customHeight="1" x14ac:dyDescent="0.25">
      <c r="A68" s="86"/>
      <c r="B68" s="87" t="s">
        <v>85</v>
      </c>
      <c r="C68" s="40" t="s">
        <v>86</v>
      </c>
      <c r="D68" s="41">
        <f t="shared" si="6"/>
        <v>130</v>
      </c>
      <c r="E68" s="41">
        <v>35</v>
      </c>
      <c r="F68" s="41">
        <v>30</v>
      </c>
      <c r="G68" s="42">
        <v>30</v>
      </c>
      <c r="H68" s="42">
        <v>35</v>
      </c>
      <c r="I68" s="41"/>
      <c r="J68" s="43"/>
      <c r="K68" s="44"/>
      <c r="L68" s="44"/>
      <c r="M68" s="177"/>
      <c r="N68" s="177"/>
      <c r="O68" s="45"/>
      <c r="P68" s="45"/>
      <c r="Q68" s="45"/>
      <c r="R68" s="45"/>
      <c r="S68" s="45"/>
      <c r="T68" s="46"/>
      <c r="U68" s="47"/>
      <c r="V68" s="47"/>
      <c r="W68" s="49"/>
    </row>
    <row r="69" spans="1:23" s="64" customFormat="1" ht="27.75" customHeight="1" x14ac:dyDescent="0.25">
      <c r="A69" s="86"/>
      <c r="B69" s="87" t="s">
        <v>87</v>
      </c>
      <c r="C69" s="40" t="s">
        <v>88</v>
      </c>
      <c r="D69" s="41">
        <f t="shared" si="6"/>
        <v>10</v>
      </c>
      <c r="E69" s="41"/>
      <c r="F69" s="41"/>
      <c r="G69" s="42">
        <v>5</v>
      </c>
      <c r="H69" s="42">
        <v>5</v>
      </c>
      <c r="I69" s="41"/>
      <c r="J69" s="43"/>
      <c r="K69" s="44"/>
      <c r="L69" s="44"/>
      <c r="M69" s="177"/>
      <c r="N69" s="177"/>
      <c r="O69" s="45"/>
      <c r="P69" s="45"/>
      <c r="Q69" s="45"/>
      <c r="R69" s="45"/>
      <c r="S69" s="45"/>
      <c r="T69" s="46"/>
      <c r="U69" s="47"/>
      <c r="V69" s="47"/>
      <c r="W69" s="49"/>
    </row>
    <row r="70" spans="1:23" s="64" customFormat="1" ht="21.75" customHeight="1" x14ac:dyDescent="0.25">
      <c r="A70" s="86"/>
      <c r="B70" s="87" t="s">
        <v>89</v>
      </c>
      <c r="C70" s="40" t="s">
        <v>115</v>
      </c>
      <c r="D70" s="41">
        <f t="shared" si="6"/>
        <v>10</v>
      </c>
      <c r="E70" s="41"/>
      <c r="F70" s="41"/>
      <c r="G70" s="42"/>
      <c r="H70" s="42">
        <v>10</v>
      </c>
      <c r="I70" s="41"/>
      <c r="J70" s="43"/>
      <c r="K70" s="44"/>
      <c r="L70" s="44"/>
      <c r="M70" s="177"/>
      <c r="N70" s="177"/>
      <c r="O70" s="45"/>
      <c r="P70" s="45"/>
      <c r="Q70" s="45"/>
      <c r="R70" s="45"/>
      <c r="S70" s="45"/>
      <c r="T70" s="46"/>
      <c r="U70" s="47"/>
      <c r="V70" s="47"/>
      <c r="W70" s="49"/>
    </row>
    <row r="71" spans="1:23" s="168" customFormat="1" ht="16.5" customHeight="1" x14ac:dyDescent="0.2">
      <c r="A71" s="156"/>
      <c r="B71" s="144" t="s">
        <v>118</v>
      </c>
      <c r="C71" s="171"/>
      <c r="D71" s="146"/>
      <c r="E71" s="146"/>
      <c r="F71" s="146"/>
      <c r="G71" s="147"/>
      <c r="H71" s="146"/>
      <c r="I71" s="146"/>
      <c r="J71" s="161"/>
      <c r="K71" s="162"/>
      <c r="L71" s="162"/>
      <c r="M71" s="163"/>
      <c r="N71" s="163"/>
      <c r="O71" s="164"/>
      <c r="P71" s="164"/>
      <c r="Q71" s="164"/>
      <c r="R71" s="164"/>
      <c r="S71" s="164"/>
      <c r="T71" s="161"/>
      <c r="U71" s="165"/>
      <c r="V71" s="166"/>
      <c r="W71" s="167"/>
    </row>
    <row r="72" spans="1:23" ht="27" customHeight="1" x14ac:dyDescent="0.2">
      <c r="A72" s="88"/>
      <c r="B72" s="89" t="s">
        <v>90</v>
      </c>
      <c r="C72" s="90"/>
      <c r="D72" s="91">
        <f>SUM(D66:D70)</f>
        <v>203</v>
      </c>
      <c r="E72" s="92">
        <f>SUM(E66:E70)</f>
        <v>49</v>
      </c>
      <c r="F72" s="92">
        <f t="shared" ref="F72:I72" si="7">SUM(F66:F70)</f>
        <v>58</v>
      </c>
      <c r="G72" s="92">
        <f t="shared" si="7"/>
        <v>46</v>
      </c>
      <c r="H72" s="92">
        <f t="shared" si="7"/>
        <v>50</v>
      </c>
      <c r="I72" s="92">
        <f t="shared" si="7"/>
        <v>0</v>
      </c>
      <c r="J72" s="67"/>
      <c r="K72" s="93"/>
      <c r="L72" s="93"/>
      <c r="M72" s="94"/>
      <c r="N72" s="94"/>
      <c r="O72" s="45"/>
      <c r="P72" s="45"/>
      <c r="Q72" s="94"/>
      <c r="R72" s="94"/>
      <c r="S72" s="94"/>
      <c r="T72" s="95"/>
      <c r="U72" s="96"/>
      <c r="V72" s="10"/>
    </row>
    <row r="73" spans="1:23" ht="24.75" customHeight="1" x14ac:dyDescent="0.2">
      <c r="A73" s="88"/>
      <c r="B73" s="169" t="s">
        <v>91</v>
      </c>
      <c r="C73" s="170"/>
      <c r="D73" s="97"/>
      <c r="E73" s="97"/>
      <c r="F73" s="97"/>
      <c r="G73" s="97"/>
      <c r="H73" s="97"/>
      <c r="I73" s="92">
        <f>SUM(E72:I72)</f>
        <v>203</v>
      </c>
      <c r="J73" s="67"/>
      <c r="K73" s="98"/>
      <c r="L73" s="98"/>
      <c r="M73" s="197"/>
      <c r="N73" s="197"/>
      <c r="O73" s="45"/>
      <c r="P73" s="45"/>
      <c r="Q73" s="94"/>
      <c r="R73" s="94"/>
      <c r="S73" s="94"/>
      <c r="T73" s="95"/>
      <c r="U73" s="96"/>
      <c r="V73" s="10"/>
    </row>
    <row r="74" spans="1:23" ht="24" customHeight="1" x14ac:dyDescent="0.2">
      <c r="A74" s="88"/>
      <c r="B74" s="169" t="s">
        <v>63</v>
      </c>
      <c r="C74" s="170"/>
      <c r="D74" s="97"/>
      <c r="E74" s="97"/>
      <c r="F74" s="97"/>
      <c r="G74" s="97"/>
      <c r="H74" s="97"/>
      <c r="I74" s="92"/>
      <c r="J74" s="67"/>
      <c r="K74" s="98"/>
      <c r="L74" s="98"/>
      <c r="M74" s="176"/>
      <c r="N74" s="176"/>
      <c r="O74" s="45"/>
      <c r="P74" s="45"/>
      <c r="Q74" s="94"/>
      <c r="R74" s="94"/>
      <c r="S74" s="94"/>
      <c r="T74" s="95"/>
      <c r="U74" s="96"/>
      <c r="V74" s="10"/>
    </row>
    <row r="75" spans="1:23" ht="15" customHeight="1" x14ac:dyDescent="0.2">
      <c r="A75" s="88"/>
      <c r="B75" s="72"/>
      <c r="C75" s="99"/>
      <c r="D75" s="100"/>
      <c r="E75" s="100"/>
      <c r="F75" s="100"/>
      <c r="G75" s="100"/>
      <c r="H75" s="100"/>
      <c r="I75" s="101"/>
      <c r="J75" s="15"/>
      <c r="K75" s="18"/>
      <c r="L75" s="18"/>
      <c r="M75" s="18"/>
      <c r="N75" s="18"/>
      <c r="O75" s="45"/>
      <c r="P75" s="45"/>
      <c r="Q75" s="102"/>
      <c r="R75" s="102"/>
      <c r="S75" s="102"/>
      <c r="T75" s="13"/>
      <c r="U75" s="9"/>
      <c r="V75" s="10"/>
    </row>
    <row r="76" spans="1:23" ht="29.25" customHeight="1" x14ac:dyDescent="0.2">
      <c r="A76" s="88"/>
      <c r="B76" s="103" t="s">
        <v>92</v>
      </c>
      <c r="C76" s="104">
        <f>SUM(E76:I76)</f>
        <v>1862</v>
      </c>
      <c r="D76" s="105"/>
      <c r="E76" s="92">
        <f>E72+E61+E41</f>
        <v>288</v>
      </c>
      <c r="F76" s="92">
        <f>F72+F61+F41</f>
        <v>457</v>
      </c>
      <c r="G76" s="92">
        <f>G72+G61+G41</f>
        <v>369</v>
      </c>
      <c r="H76" s="92">
        <f>H72+H61+H41</f>
        <v>387</v>
      </c>
      <c r="I76" s="92">
        <f>I72+I61+I41</f>
        <v>361</v>
      </c>
      <c r="J76" s="67"/>
      <c r="K76" s="94"/>
      <c r="L76" s="94"/>
      <c r="M76" s="94"/>
      <c r="N76" s="94"/>
      <c r="O76" s="106"/>
      <c r="P76" s="106"/>
      <c r="Q76" s="94"/>
      <c r="R76" s="94"/>
      <c r="S76" s="94"/>
      <c r="T76" s="95"/>
      <c r="U76" s="96"/>
      <c r="V76" s="10"/>
    </row>
    <row r="77" spans="1:23" s="113" customFormat="1" ht="14.25" customHeight="1" x14ac:dyDescent="0.2">
      <c r="A77" s="86"/>
      <c r="B77" s="107"/>
      <c r="C77" s="108"/>
      <c r="D77" s="109"/>
      <c r="E77" s="109"/>
      <c r="F77" s="109"/>
      <c r="G77" s="109"/>
      <c r="H77" s="110"/>
      <c r="I77" s="41"/>
      <c r="J77" s="111"/>
      <c r="K77" s="198"/>
      <c r="L77" s="198"/>
      <c r="M77" s="177"/>
      <c r="N77" s="177"/>
      <c r="O77" s="112"/>
      <c r="P77" s="112"/>
      <c r="Q77" s="112"/>
      <c r="R77" s="112"/>
      <c r="S77" s="112"/>
      <c r="T77" s="43"/>
      <c r="U77" s="52"/>
      <c r="V77" s="52"/>
    </row>
    <row r="78" spans="1:23" s="122" customFormat="1" ht="30" customHeight="1" x14ac:dyDescent="0.25">
      <c r="A78" s="114"/>
      <c r="B78" s="115" t="s">
        <v>93</v>
      </c>
      <c r="C78" s="116"/>
      <c r="D78" s="117">
        <f>SUM(E78:I78)</f>
        <v>500</v>
      </c>
      <c r="E78" s="118">
        <v>100</v>
      </c>
      <c r="F78" s="118">
        <v>100</v>
      </c>
      <c r="G78" s="119">
        <v>100</v>
      </c>
      <c r="H78" s="118">
        <v>100</v>
      </c>
      <c r="I78" s="118">
        <v>100</v>
      </c>
      <c r="J78" s="120"/>
      <c r="K78" s="121"/>
      <c r="L78" s="121"/>
      <c r="M78" s="199"/>
      <c r="N78" s="199"/>
      <c r="O78" s="177"/>
      <c r="P78" s="177"/>
      <c r="Q78" s="177"/>
      <c r="R78" s="177"/>
      <c r="S78" s="177"/>
      <c r="T78" s="69"/>
      <c r="U78" s="70"/>
      <c r="V78" s="70"/>
    </row>
    <row r="79" spans="1:23" s="113" customFormat="1" ht="12.75" customHeight="1" x14ac:dyDescent="0.25">
      <c r="A79" s="86"/>
      <c r="B79" s="39"/>
      <c r="C79" s="39"/>
      <c r="D79" s="41"/>
      <c r="E79" s="41"/>
      <c r="F79" s="41"/>
      <c r="G79" s="42"/>
      <c r="H79" s="41"/>
      <c r="I79" s="41"/>
      <c r="J79" s="111"/>
      <c r="K79" s="198"/>
      <c r="L79" s="198"/>
      <c r="M79" s="69"/>
      <c r="N79" s="69"/>
      <c r="O79" s="112"/>
      <c r="P79" s="112"/>
      <c r="Q79" s="112"/>
      <c r="R79" s="112"/>
      <c r="S79" s="112"/>
      <c r="T79" s="43"/>
      <c r="U79" s="52"/>
      <c r="V79" s="52"/>
    </row>
    <row r="80" spans="1:23" s="132" customFormat="1" ht="28.15" customHeight="1" x14ac:dyDescent="0.2">
      <c r="A80" s="123"/>
      <c r="B80" s="124" t="s">
        <v>94</v>
      </c>
      <c r="C80" s="125">
        <f>SUM(C76+D78)</f>
        <v>2362</v>
      </c>
      <c r="D80" s="126">
        <f>SUM(D5:D40,D46:D60,D66:D70)+D78</f>
        <v>2362</v>
      </c>
      <c r="E80" s="126">
        <f>E76+E78</f>
        <v>388</v>
      </c>
      <c r="F80" s="126">
        <f>F76+F78</f>
        <v>557</v>
      </c>
      <c r="G80" s="126">
        <f>G76+G78</f>
        <v>469</v>
      </c>
      <c r="H80" s="126">
        <f>H76+H78</f>
        <v>487</v>
      </c>
      <c r="I80" s="126">
        <f>I76+I78</f>
        <v>461</v>
      </c>
      <c r="J80" s="127"/>
      <c r="K80" s="128"/>
      <c r="L80" s="128"/>
      <c r="M80" s="200"/>
      <c r="N80" s="200"/>
      <c r="O80" s="129"/>
      <c r="P80" s="129"/>
      <c r="Q80" s="129"/>
      <c r="R80" s="129"/>
      <c r="S80" s="129"/>
      <c r="T80" s="178"/>
      <c r="U80" s="130"/>
      <c r="V80" s="131"/>
    </row>
    <row r="81" spans="1:22" ht="15" x14ac:dyDescent="0.25">
      <c r="A81" s="88"/>
      <c r="B81" s="133" t="s">
        <v>0</v>
      </c>
      <c r="C81" s="134"/>
      <c r="D81" s="135"/>
      <c r="E81" s="13"/>
      <c r="F81" s="13"/>
      <c r="G81" s="13"/>
      <c r="H81" s="13"/>
      <c r="I81" s="136"/>
      <c r="J81" s="8"/>
      <c r="M81" s="8"/>
      <c r="O81" s="137"/>
      <c r="P81" s="137"/>
      <c r="Q81" s="201"/>
      <c r="R81" s="201"/>
      <c r="S81" s="201"/>
      <c r="T81" s="8"/>
      <c r="U81" s="9"/>
      <c r="V81" s="10"/>
    </row>
    <row r="82" spans="1:22" ht="14.25" x14ac:dyDescent="0.2">
      <c r="A82" s="9"/>
      <c r="B82" s="138" t="s">
        <v>95</v>
      </c>
      <c r="C82" s="134"/>
      <c r="D82" s="135"/>
      <c r="E82" s="13"/>
      <c r="F82" s="13"/>
      <c r="G82" s="13"/>
      <c r="H82" s="13"/>
      <c r="I82" s="136"/>
      <c r="J82" s="8"/>
      <c r="M82" s="8"/>
      <c r="O82" s="137"/>
      <c r="P82" s="137"/>
      <c r="Q82" s="173"/>
      <c r="R82" s="173"/>
      <c r="S82" s="173"/>
      <c r="T82" s="8"/>
      <c r="U82" s="9"/>
      <c r="V82" s="10"/>
    </row>
    <row r="83" spans="1:22" ht="14.25" x14ac:dyDescent="0.2">
      <c r="B83" s="138" t="s">
        <v>96</v>
      </c>
      <c r="C83" s="134"/>
      <c r="D83" s="135"/>
      <c r="E83" s="13"/>
      <c r="F83" s="13"/>
      <c r="G83" s="13"/>
      <c r="H83" s="13"/>
      <c r="I83" s="14"/>
      <c r="J83" s="139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9"/>
      <c r="V83" s="10"/>
    </row>
    <row r="84" spans="1:22" ht="14.25" customHeight="1" x14ac:dyDescent="0.2">
      <c r="B84" s="191" t="s">
        <v>97</v>
      </c>
      <c r="C84" s="192"/>
      <c r="D84" s="192"/>
      <c r="E84" s="192"/>
      <c r="F84" s="192"/>
      <c r="G84" s="192"/>
      <c r="H84" s="192"/>
      <c r="I84" s="193"/>
    </row>
    <row r="85" spans="1:22" ht="18" customHeight="1" x14ac:dyDescent="0.2">
      <c r="B85" s="194"/>
      <c r="C85" s="195"/>
      <c r="D85" s="195"/>
      <c r="E85" s="195"/>
      <c r="F85" s="195"/>
      <c r="G85" s="195"/>
      <c r="H85" s="195"/>
      <c r="I85" s="196"/>
    </row>
    <row r="86" spans="1:22" ht="14.25" x14ac:dyDescent="0.2">
      <c r="B86" s="141"/>
    </row>
  </sheetData>
  <mergeCells count="13">
    <mergeCell ref="Q81:S81"/>
    <mergeCell ref="M1:N1"/>
    <mergeCell ref="O1:P1"/>
    <mergeCell ref="Q1:R1"/>
    <mergeCell ref="K4:L4"/>
    <mergeCell ref="J49:L49"/>
    <mergeCell ref="M49:O49"/>
    <mergeCell ref="B84:I85"/>
    <mergeCell ref="M73:N73"/>
    <mergeCell ref="K77:L77"/>
    <mergeCell ref="M78:N78"/>
    <mergeCell ref="K79:L79"/>
    <mergeCell ref="M80:N80"/>
  </mergeCells>
  <printOptions horizontalCentered="1"/>
  <pageMargins left="0.27559055118110237" right="0.35433070866141736" top="0.15748031496062992" bottom="0.23622047244094491" header="0.51181102362204722" footer="0.11811023622047245"/>
  <pageSetup paperSize="8" fitToHeight="2" orientation="portrait" r:id="rId1"/>
  <headerFooter alignWithMargins="0">
    <oddFooter>&amp;R&amp;9Page &amp;P of &amp;N</oddFooter>
  </headerFooter>
  <rowBreaks count="1" manualBreakCount="1">
    <brk id="52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FiveYearSupply</vt:lpstr>
      <vt:lpstr>FiveYearSupply!Print_Area</vt:lpstr>
      <vt:lpstr>FiveYearSupply!Print_Titles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Gateway Pre-installed User</dc:creator>
  <cp:lastModifiedBy>eneh061</cp:lastModifiedBy>
  <cp:lastPrinted>2018-01-12T14:25:15Z</cp:lastPrinted>
  <dcterms:created xsi:type="dcterms:W3CDTF">1999-12-03T15:32:25Z</dcterms:created>
  <dcterms:modified xsi:type="dcterms:W3CDTF">2018-05-11T12:32:50Z</dcterms:modified>
</cp:coreProperties>
</file>